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IDERMAN\Student Financial Aid\New Postsecondary Board\Strategic_Planning_Committee\"/>
    </mc:Choice>
  </mc:AlternateContent>
  <xr:revisionPtr revIDLastSave="0" documentId="8_{53336F6B-5B29-440A-B86D-BF1BAA6A1F42}" xr6:coauthVersionLast="46" xr6:coauthVersionMax="46" xr10:uidLastSave="{00000000-0000-0000-0000-000000000000}"/>
  <bookViews>
    <workbookView xWindow="-120" yWindow="-120" windowWidth="19440" windowHeight="15000" xr2:uid="{7513F7D7-5E3E-470E-AB7F-71DC9B5880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  <c r="K60" i="1"/>
  <c r="B59" i="1"/>
  <c r="B58" i="1"/>
  <c r="B60" i="1" s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Q51" i="1"/>
  <c r="P51" i="1"/>
  <c r="M51" i="1"/>
  <c r="L51" i="1"/>
  <c r="I51" i="1"/>
  <c r="H51" i="1"/>
  <c r="E51" i="1"/>
  <c r="D51" i="1"/>
  <c r="R50" i="1"/>
  <c r="Q50" i="1"/>
  <c r="Q53" i="1" s="1"/>
  <c r="N50" i="1"/>
  <c r="M50" i="1"/>
  <c r="M53" i="1" s="1"/>
  <c r="J50" i="1"/>
  <c r="I50" i="1"/>
  <c r="I53" i="1" s="1"/>
  <c r="F50" i="1"/>
  <c r="E50" i="1"/>
  <c r="E53" i="1" s="1"/>
  <c r="S48" i="1"/>
  <c r="R48" i="1"/>
  <c r="O48" i="1"/>
  <c r="N48" i="1"/>
  <c r="K48" i="1"/>
  <c r="J48" i="1"/>
  <c r="G48" i="1"/>
  <c r="F48" i="1"/>
  <c r="C48" i="1"/>
  <c r="T44" i="1"/>
  <c r="S33" i="1"/>
  <c r="S51" i="1" s="1"/>
  <c r="R33" i="1"/>
  <c r="R51" i="1" s="1"/>
  <c r="R53" i="1" s="1"/>
  <c r="Q33" i="1"/>
  <c r="P33" i="1"/>
  <c r="O33" i="1"/>
  <c r="O51" i="1" s="1"/>
  <c r="N33" i="1"/>
  <c r="N51" i="1" s="1"/>
  <c r="N53" i="1" s="1"/>
  <c r="M33" i="1"/>
  <c r="L33" i="1"/>
  <c r="K33" i="1"/>
  <c r="K51" i="1" s="1"/>
  <c r="J33" i="1"/>
  <c r="J51" i="1" s="1"/>
  <c r="J53" i="1" s="1"/>
  <c r="I33" i="1"/>
  <c r="H33" i="1"/>
  <c r="G33" i="1"/>
  <c r="G51" i="1" s="1"/>
  <c r="F33" i="1"/>
  <c r="F51" i="1" s="1"/>
  <c r="F53" i="1" s="1"/>
  <c r="E33" i="1"/>
  <c r="D33" i="1"/>
  <c r="C33" i="1"/>
  <c r="C51" i="1" s="1"/>
  <c r="S32" i="1"/>
  <c r="S50" i="1" s="1"/>
  <c r="S53" i="1" s="1"/>
  <c r="R32" i="1"/>
  <c r="Q32" i="1"/>
  <c r="P32" i="1"/>
  <c r="P50" i="1" s="1"/>
  <c r="P53" i="1" s="1"/>
  <c r="O32" i="1"/>
  <c r="O50" i="1" s="1"/>
  <c r="O53" i="1" s="1"/>
  <c r="N32" i="1"/>
  <c r="M32" i="1"/>
  <c r="L32" i="1"/>
  <c r="L50" i="1" s="1"/>
  <c r="L53" i="1" s="1"/>
  <c r="K32" i="1"/>
  <c r="K50" i="1" s="1"/>
  <c r="K53" i="1" s="1"/>
  <c r="J32" i="1"/>
  <c r="I32" i="1"/>
  <c r="H32" i="1"/>
  <c r="H50" i="1" s="1"/>
  <c r="H53" i="1" s="1"/>
  <c r="G32" i="1"/>
  <c r="G50" i="1" s="1"/>
  <c r="G53" i="1" s="1"/>
  <c r="F32" i="1"/>
  <c r="E32" i="1"/>
  <c r="D32" i="1"/>
  <c r="T42" i="1" s="1"/>
  <c r="C32" i="1"/>
  <c r="C50" i="1" s="1"/>
  <c r="C53" i="1" s="1"/>
  <c r="S31" i="1"/>
  <c r="R31" i="1"/>
  <c r="Q31" i="1"/>
  <c r="Q48" i="1" s="1"/>
  <c r="P31" i="1"/>
  <c r="P48" i="1" s="1"/>
  <c r="O31" i="1"/>
  <c r="N31" i="1"/>
  <c r="M31" i="1"/>
  <c r="M48" i="1" s="1"/>
  <c r="L31" i="1"/>
  <c r="L48" i="1" s="1"/>
  <c r="K31" i="1"/>
  <c r="J31" i="1"/>
  <c r="I31" i="1"/>
  <c r="I48" i="1" s="1"/>
  <c r="H31" i="1"/>
  <c r="H48" i="1" s="1"/>
  <c r="G31" i="1"/>
  <c r="F31" i="1"/>
  <c r="E31" i="1"/>
  <c r="T37" i="1" s="1"/>
  <c r="D31" i="1"/>
  <c r="D48" i="1" s="1"/>
  <c r="C31" i="1"/>
  <c r="T16" i="1"/>
  <c r="T15" i="1"/>
  <c r="T12" i="1"/>
  <c r="T11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T17" i="1" s="1"/>
  <c r="E7" i="1"/>
  <c r="D7" i="1"/>
  <c r="C7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T14" i="1" s="1"/>
  <c r="T41" i="1" l="1"/>
  <c r="T10" i="1"/>
  <c r="T18" i="1" s="1"/>
  <c r="D58" i="1" s="1"/>
  <c r="T38" i="1"/>
  <c r="T43" i="1"/>
  <c r="T39" i="1"/>
  <c r="T45" i="1" s="1"/>
  <c r="D59" i="1" s="1"/>
  <c r="E48" i="1"/>
  <c r="D50" i="1"/>
  <c r="D53" i="1" s="1"/>
  <c r="D60" i="1" l="1"/>
</calcChain>
</file>

<file path=xl/sharedStrings.xml><?xml version="1.0" encoding="utf-8"?>
<sst xmlns="http://schemas.openxmlformats.org/spreadsheetml/2006/main" count="126" uniqueCount="48">
  <si>
    <t>Four-Year Award Matrix</t>
  </si>
  <si>
    <t>Total Awards Based on 2017-18 Enrollment and Application Data</t>
  </si>
  <si>
    <t>Award Amount</t>
  </si>
  <si>
    <t>EFC = 0</t>
  </si>
  <si>
    <t>EFC = 1-500</t>
  </si>
  <si>
    <t>EFC = 501-1000</t>
  </si>
  <si>
    <t>EFC = 1001-1500</t>
  </si>
  <si>
    <t>EFC = 1501-2000</t>
  </si>
  <si>
    <t>EFC = 2001-2500</t>
  </si>
  <si>
    <t>EFC = 2501-3000</t>
  </si>
  <si>
    <t>EFC = 3001-3500</t>
  </si>
  <si>
    <t>EFC = 3501-4000</t>
  </si>
  <si>
    <t>EFC = 4001-4500</t>
  </si>
  <si>
    <t>EFC = 4501-5000</t>
  </si>
  <si>
    <t>EFC = 5001-5500</t>
  </si>
  <si>
    <t>EFC =5501-6000</t>
  </si>
  <si>
    <t>EFC = 6001-7000</t>
  </si>
  <si>
    <t>EFC = 7001-8000</t>
  </si>
  <si>
    <t>EFC = 8001-9000</t>
  </si>
  <si>
    <t>EFC = 9001+</t>
  </si>
  <si>
    <t>Part-time (Per Term)</t>
  </si>
  <si>
    <t>Full-time (Per Term)</t>
  </si>
  <si>
    <t>20+ ACT (Per Term)</t>
  </si>
  <si>
    <t>30 Hrs (Annual)</t>
  </si>
  <si>
    <t>2017-18 Qualifiers</t>
  </si>
  <si>
    <t>Projected Expenditure</t>
  </si>
  <si>
    <t>2.5 Cum. Fall GPA w/ Min. 6 Hrs.</t>
  </si>
  <si>
    <t xml:space="preserve">     AND 6-11 HRS Fall (Part-time)</t>
  </si>
  <si>
    <t xml:space="preserve">     AND 12+ HRS  Fall (Full-time)</t>
  </si>
  <si>
    <t xml:space="preserve">          20+ ACT Bonus (Full-time only)</t>
  </si>
  <si>
    <t>2.5 Cum. Spr. GPA w/ Min. 6 Hrs.</t>
  </si>
  <si>
    <t xml:space="preserve">     AND 6-11 HRS Spr (Part-time)</t>
  </si>
  <si>
    <t xml:space="preserve">     AND 12+ HRS  Spr (Full-time)</t>
  </si>
  <si>
    <t xml:space="preserve">          20+ ACT Bonus</t>
  </si>
  <si>
    <t>30+ HRS Year</t>
  </si>
  <si>
    <t>Four-Year Individual Award Maximums</t>
  </si>
  <si>
    <t>Part-time, Full-Year</t>
  </si>
  <si>
    <t>Full-time, Full-Year</t>
  </si>
  <si>
    <t xml:space="preserve"> + 20+ ACT Bonus (Full-time, Full Year)</t>
  </si>
  <si>
    <t xml:space="preserve"> + 30+ HRS Year</t>
  </si>
  <si>
    <t>Total Possible Full-time, Full-Year</t>
  </si>
  <si>
    <t>Two-Year Award Matrix</t>
  </si>
  <si>
    <t>Two-Year Individual Award Maximums</t>
  </si>
  <si>
    <t>Actual Awards for 2017-18 for MTAG, MESG, and HELP Under Current System</t>
  </si>
  <si>
    <t>Total Students</t>
  </si>
  <si>
    <t>Total Amount</t>
  </si>
  <si>
    <t>Four-Year Publics and Privates</t>
  </si>
  <si>
    <t>Two-Year Publics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</si>
</sst>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indexed="9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 applyAlignment="1">
      <alignment horizontal="right"/>
    </xf>
    <xf numFmtId="164" fontId="2" fillId="0" borderId="10" xfId="0" applyNumberFormat="1" applyFont="1" applyBorder="1"/>
    <xf numFmtId="164" fontId="2" fillId="0" borderId="11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3" fontId="2" fillId="0" borderId="0" xfId="0" applyNumberFormat="1" applyFont="1" applyAlignment="1">
      <alignment horizontal="center"/>
    </xf>
    <xf numFmtId="164" fontId="2" fillId="0" borderId="12" xfId="0" applyNumberFormat="1" applyFont="1" applyBorder="1"/>
    <xf numFmtId="3" fontId="2" fillId="0" borderId="10" xfId="0" applyNumberFormat="1" applyFont="1" applyBorder="1"/>
    <xf numFmtId="0" fontId="2" fillId="0" borderId="10" xfId="0" applyFont="1" applyBorder="1"/>
    <xf numFmtId="0" fontId="4" fillId="0" borderId="4" xfId="0" applyFont="1" applyBorder="1"/>
    <xf numFmtId="3" fontId="2" fillId="0" borderId="5" xfId="0" applyNumberFormat="1" applyFont="1" applyBorder="1"/>
    <xf numFmtId="0" fontId="2" fillId="0" borderId="5" xfId="0" applyFont="1" applyBorder="1"/>
    <xf numFmtId="164" fontId="2" fillId="0" borderId="6" xfId="0" applyNumberFormat="1" applyFont="1" applyBorder="1"/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2" fillId="0" borderId="8" xfId="0" applyFont="1" applyBorder="1"/>
    <xf numFmtId="0" fontId="2" fillId="0" borderId="13" xfId="0" applyFont="1" applyBorder="1"/>
    <xf numFmtId="3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0" borderId="11" xfId="0" applyFont="1" applyBorder="1"/>
    <xf numFmtId="3" fontId="2" fillId="2" borderId="0" xfId="0" applyNumberFormat="1" applyFont="1" applyFill="1"/>
    <xf numFmtId="0" fontId="4" fillId="0" borderId="7" xfId="0" applyFont="1" applyBorder="1" applyAlignment="1">
      <alignment wrapText="1"/>
    </xf>
    <xf numFmtId="0" fontId="2" fillId="0" borderId="12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3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835E-1C77-47B4-96C6-48EF59FB5B2F}">
  <dimension ref="A1:T60"/>
  <sheetViews>
    <sheetView tabSelected="1" workbookViewId="0">
      <selection sqref="A1:XFD1048576"/>
    </sheetView>
  </sheetViews>
  <sheetFormatPr defaultRowHeight="15" x14ac:dyDescent="0.25"/>
  <cols>
    <col min="1" max="1" width="30.7109375" style="3" customWidth="1"/>
    <col min="2" max="19" width="9.140625" style="3"/>
    <col min="20" max="20" width="12.28515625" style="3" customWidth="1"/>
    <col min="21" max="16384" width="9.140625" style="3"/>
  </cols>
  <sheetData>
    <row r="1" spans="1:2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s="10" customFormat="1" ht="45" x14ac:dyDescent="0.25">
      <c r="A3" s="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9"/>
    </row>
    <row r="4" spans="1:20" x14ac:dyDescent="0.25">
      <c r="A4" s="11"/>
      <c r="B4" s="12" t="s">
        <v>20</v>
      </c>
      <c r="C4" s="13">
        <f t="shared" ref="C4:S4" si="0">0.5*C5</f>
        <v>350</v>
      </c>
      <c r="D4" s="13">
        <f t="shared" si="0"/>
        <v>325</v>
      </c>
      <c r="E4" s="13">
        <f t="shared" si="0"/>
        <v>300</v>
      </c>
      <c r="F4" s="13">
        <f t="shared" si="0"/>
        <v>287.5</v>
      </c>
      <c r="G4" s="13">
        <f t="shared" si="0"/>
        <v>275</v>
      </c>
      <c r="H4" s="13">
        <f t="shared" si="0"/>
        <v>262.5</v>
      </c>
      <c r="I4" s="13">
        <f t="shared" si="0"/>
        <v>250</v>
      </c>
      <c r="J4" s="13">
        <f t="shared" si="0"/>
        <v>237.5</v>
      </c>
      <c r="K4" s="13">
        <f t="shared" si="0"/>
        <v>225</v>
      </c>
      <c r="L4" s="13">
        <f t="shared" si="0"/>
        <v>212.5</v>
      </c>
      <c r="M4" s="13">
        <f t="shared" si="0"/>
        <v>200</v>
      </c>
      <c r="N4" s="13">
        <f t="shared" si="0"/>
        <v>187.5</v>
      </c>
      <c r="O4" s="13">
        <f t="shared" si="0"/>
        <v>175</v>
      </c>
      <c r="P4" s="13">
        <f t="shared" si="0"/>
        <v>162.5</v>
      </c>
      <c r="Q4" s="13">
        <f t="shared" si="0"/>
        <v>150</v>
      </c>
      <c r="R4" s="13">
        <f t="shared" si="0"/>
        <v>137.5</v>
      </c>
      <c r="S4" s="13">
        <f t="shared" si="0"/>
        <v>125</v>
      </c>
      <c r="T4" s="14"/>
    </row>
    <row r="5" spans="1:20" x14ac:dyDescent="0.25">
      <c r="A5" s="11"/>
      <c r="B5" s="12" t="s">
        <v>21</v>
      </c>
      <c r="C5" s="13">
        <v>700</v>
      </c>
      <c r="D5" s="13">
        <v>650</v>
      </c>
      <c r="E5" s="13">
        <v>600</v>
      </c>
      <c r="F5" s="13">
        <v>575</v>
      </c>
      <c r="G5" s="13">
        <v>550</v>
      </c>
      <c r="H5" s="13">
        <v>525</v>
      </c>
      <c r="I5" s="13">
        <v>500</v>
      </c>
      <c r="J5" s="13">
        <v>475</v>
      </c>
      <c r="K5" s="13">
        <v>450</v>
      </c>
      <c r="L5" s="13">
        <v>425</v>
      </c>
      <c r="M5" s="13">
        <v>400</v>
      </c>
      <c r="N5" s="13">
        <v>375</v>
      </c>
      <c r="O5" s="13">
        <v>350</v>
      </c>
      <c r="P5" s="13">
        <v>325</v>
      </c>
      <c r="Q5" s="13">
        <v>300</v>
      </c>
      <c r="R5" s="13">
        <v>275</v>
      </c>
      <c r="S5" s="13">
        <v>250</v>
      </c>
      <c r="T5" s="14"/>
    </row>
    <row r="6" spans="1:20" x14ac:dyDescent="0.25">
      <c r="A6" s="11"/>
      <c r="B6" s="12" t="s">
        <v>22</v>
      </c>
      <c r="C6" s="13">
        <v>700</v>
      </c>
      <c r="D6" s="13">
        <v>650</v>
      </c>
      <c r="E6" s="13">
        <v>600</v>
      </c>
      <c r="F6" s="13">
        <v>575</v>
      </c>
      <c r="G6" s="13">
        <v>550</v>
      </c>
      <c r="H6" s="13">
        <v>525</v>
      </c>
      <c r="I6" s="13">
        <v>500</v>
      </c>
      <c r="J6" s="13">
        <v>475</v>
      </c>
      <c r="K6" s="13">
        <v>450</v>
      </c>
      <c r="L6" s="13">
        <v>425</v>
      </c>
      <c r="M6" s="13">
        <v>400</v>
      </c>
      <c r="N6" s="13">
        <v>375</v>
      </c>
      <c r="O6" s="13">
        <v>350</v>
      </c>
      <c r="P6" s="13">
        <v>325</v>
      </c>
      <c r="Q6" s="13">
        <v>300</v>
      </c>
      <c r="R6" s="13">
        <v>275</v>
      </c>
      <c r="S6" s="13">
        <v>250</v>
      </c>
      <c r="T6" s="14"/>
    </row>
    <row r="7" spans="1:20" x14ac:dyDescent="0.25">
      <c r="A7" s="15"/>
      <c r="B7" s="16" t="s">
        <v>23</v>
      </c>
      <c r="C7" s="17">
        <f t="shared" ref="C7:S7" si="1">C6*2</f>
        <v>1400</v>
      </c>
      <c r="D7" s="17">
        <f t="shared" si="1"/>
        <v>1300</v>
      </c>
      <c r="E7" s="17">
        <f t="shared" si="1"/>
        <v>1200</v>
      </c>
      <c r="F7" s="17">
        <f t="shared" si="1"/>
        <v>1150</v>
      </c>
      <c r="G7" s="17">
        <f t="shared" si="1"/>
        <v>1100</v>
      </c>
      <c r="H7" s="17">
        <f t="shared" si="1"/>
        <v>1050</v>
      </c>
      <c r="I7" s="17">
        <f t="shared" si="1"/>
        <v>1000</v>
      </c>
      <c r="J7" s="17">
        <f t="shared" si="1"/>
        <v>950</v>
      </c>
      <c r="K7" s="17">
        <f t="shared" si="1"/>
        <v>900</v>
      </c>
      <c r="L7" s="17">
        <f t="shared" si="1"/>
        <v>850</v>
      </c>
      <c r="M7" s="17">
        <f t="shared" si="1"/>
        <v>800</v>
      </c>
      <c r="N7" s="17">
        <f t="shared" si="1"/>
        <v>750</v>
      </c>
      <c r="O7" s="17">
        <f t="shared" si="1"/>
        <v>700</v>
      </c>
      <c r="P7" s="17">
        <f t="shared" si="1"/>
        <v>650</v>
      </c>
      <c r="Q7" s="17">
        <f t="shared" si="1"/>
        <v>600</v>
      </c>
      <c r="R7" s="17">
        <f t="shared" si="1"/>
        <v>550</v>
      </c>
      <c r="S7" s="17">
        <f t="shared" si="1"/>
        <v>500</v>
      </c>
      <c r="T7" s="18"/>
    </row>
    <row r="8" spans="1:20" ht="45" x14ac:dyDescent="0.25">
      <c r="A8" s="19"/>
      <c r="B8" s="8" t="s">
        <v>24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9" t="s">
        <v>25</v>
      </c>
    </row>
    <row r="9" spans="1:20" x14ac:dyDescent="0.25">
      <c r="A9" s="11" t="s">
        <v>26</v>
      </c>
      <c r="B9" s="21">
        <v>19604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4"/>
    </row>
    <row r="10" spans="1:20" x14ac:dyDescent="0.25">
      <c r="A10" s="11" t="s">
        <v>27</v>
      </c>
      <c r="B10" s="21">
        <v>1707</v>
      </c>
      <c r="C10" s="21">
        <v>621</v>
      </c>
      <c r="D10" s="21">
        <v>84</v>
      </c>
      <c r="E10" s="21">
        <v>60</v>
      </c>
      <c r="F10" s="21">
        <v>39</v>
      </c>
      <c r="G10" s="21">
        <v>63</v>
      </c>
      <c r="H10" s="21">
        <v>42</v>
      </c>
      <c r="I10" s="21">
        <v>40</v>
      </c>
      <c r="J10" s="21">
        <v>34</v>
      </c>
      <c r="K10" s="21">
        <v>38</v>
      </c>
      <c r="L10" s="21">
        <v>33</v>
      </c>
      <c r="M10" s="21">
        <v>31</v>
      </c>
      <c r="N10" s="21">
        <v>23</v>
      </c>
      <c r="O10" s="21">
        <v>20</v>
      </c>
      <c r="P10" s="21">
        <v>50</v>
      </c>
      <c r="Q10" s="21">
        <v>34</v>
      </c>
      <c r="R10" s="21">
        <v>34</v>
      </c>
      <c r="S10" s="21">
        <v>461</v>
      </c>
      <c r="T10" s="14">
        <f>C10*C4+D10*D4+E10*E4+F10*F4+G10*G4+H10*H4+I10*I4+J10*J4+K10*K4+L10*L4+M10*M4+N10*N4+O10*O4+P10*P4+Q10*Q4+R10*R4+S10*S4</f>
        <v>425387.5</v>
      </c>
    </row>
    <row r="11" spans="1:20" x14ac:dyDescent="0.25">
      <c r="A11" s="11" t="s">
        <v>28</v>
      </c>
      <c r="B11" s="21">
        <v>17897</v>
      </c>
      <c r="C11" s="21">
        <v>4731</v>
      </c>
      <c r="D11" s="21">
        <v>907</v>
      </c>
      <c r="E11" s="21">
        <v>511</v>
      </c>
      <c r="F11" s="21">
        <v>517</v>
      </c>
      <c r="G11" s="21">
        <v>484</v>
      </c>
      <c r="H11" s="21">
        <v>459</v>
      </c>
      <c r="I11" s="21">
        <v>423</v>
      </c>
      <c r="J11" s="21">
        <v>336</v>
      </c>
      <c r="K11" s="21">
        <v>319</v>
      </c>
      <c r="L11" s="21">
        <v>274</v>
      </c>
      <c r="M11" s="21">
        <v>253</v>
      </c>
      <c r="N11" s="21">
        <v>236</v>
      </c>
      <c r="O11" s="21">
        <v>241</v>
      </c>
      <c r="P11" s="21">
        <v>429</v>
      </c>
      <c r="Q11" s="21">
        <v>430</v>
      </c>
      <c r="R11" s="21">
        <v>347</v>
      </c>
      <c r="S11" s="21">
        <v>7000</v>
      </c>
      <c r="T11" s="14">
        <f>C11*C5+D11*D5+E11*E5+F11*F5+G11*G5+H11*H5+I11*I5+J11*J5+K11*K5+L11*L5+M11*M5+N11*N5+O11*O5+P11*P5+Q11*Q5+R11*R5+S11*S5</f>
        <v>8031300</v>
      </c>
    </row>
    <row r="12" spans="1:20" x14ac:dyDescent="0.25">
      <c r="A12" s="11" t="s">
        <v>29</v>
      </c>
      <c r="B12" s="21">
        <v>13429</v>
      </c>
      <c r="C12" s="21">
        <v>2885</v>
      </c>
      <c r="D12" s="21">
        <v>665</v>
      </c>
      <c r="E12" s="21">
        <v>346</v>
      </c>
      <c r="F12" s="21">
        <v>356</v>
      </c>
      <c r="G12" s="21">
        <v>343</v>
      </c>
      <c r="H12" s="21">
        <v>341</v>
      </c>
      <c r="I12" s="21">
        <v>308</v>
      </c>
      <c r="J12" s="21">
        <v>247</v>
      </c>
      <c r="K12" s="21">
        <v>239</v>
      </c>
      <c r="L12" s="21">
        <v>200</v>
      </c>
      <c r="M12" s="21">
        <v>192</v>
      </c>
      <c r="N12" s="21">
        <v>183</v>
      </c>
      <c r="O12" s="21">
        <v>192</v>
      </c>
      <c r="P12" s="21">
        <v>312</v>
      </c>
      <c r="Q12" s="21">
        <v>335</v>
      </c>
      <c r="R12" s="21">
        <v>269</v>
      </c>
      <c r="S12" s="21">
        <v>6016</v>
      </c>
      <c r="T12" s="14">
        <f>C12*C6+D12*D6+E12*E6+F12*F6+G12*G6+H12*H6+I12*I6+J12*J6+K12*K6+L12*L6+M12*M6+N12*N6+O12*O6+P12*P6+Q12*Q6+R12*R6+S12*S6</f>
        <v>5688100</v>
      </c>
    </row>
    <row r="13" spans="1:20" x14ac:dyDescent="0.25">
      <c r="A13" s="11" t="s">
        <v>30</v>
      </c>
      <c r="B13" s="21">
        <v>17806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14"/>
    </row>
    <row r="14" spans="1:20" x14ac:dyDescent="0.25">
      <c r="A14" s="11" t="s">
        <v>31</v>
      </c>
      <c r="B14" s="21">
        <v>1553</v>
      </c>
      <c r="C14" s="21">
        <v>545</v>
      </c>
      <c r="D14" s="21">
        <v>70</v>
      </c>
      <c r="E14" s="21">
        <v>36</v>
      </c>
      <c r="F14" s="21">
        <v>42</v>
      </c>
      <c r="G14" s="21">
        <v>51</v>
      </c>
      <c r="H14" s="21">
        <v>37</v>
      </c>
      <c r="I14" s="21">
        <v>33</v>
      </c>
      <c r="J14" s="21">
        <v>25</v>
      </c>
      <c r="K14" s="21">
        <v>27</v>
      </c>
      <c r="L14" s="21">
        <v>34</v>
      </c>
      <c r="M14" s="21">
        <v>27</v>
      </c>
      <c r="N14" s="21">
        <v>19</v>
      </c>
      <c r="O14" s="21">
        <v>25</v>
      </c>
      <c r="P14" s="21">
        <v>43</v>
      </c>
      <c r="Q14" s="21">
        <v>32</v>
      </c>
      <c r="R14" s="21">
        <v>27</v>
      </c>
      <c r="S14" s="21">
        <v>480</v>
      </c>
      <c r="T14" s="14">
        <f>C14*C4+D14*D4+E14*E4+F14*F4+G14*G4+H14*H4+I14*I4+J14*J4+K14*K4+L14*L4+M14*M4+N14*N4+O14*O4+P14*P4+Q14*Q4+R14*R4+S14*S4</f>
        <v>376437.5</v>
      </c>
    </row>
    <row r="15" spans="1:20" x14ac:dyDescent="0.25">
      <c r="A15" s="11" t="s">
        <v>32</v>
      </c>
      <c r="B15" s="21">
        <v>16253</v>
      </c>
      <c r="C15" s="21">
        <v>4149</v>
      </c>
      <c r="D15" s="21">
        <v>845</v>
      </c>
      <c r="E15" s="21">
        <v>466</v>
      </c>
      <c r="F15" s="21">
        <v>462</v>
      </c>
      <c r="G15" s="21">
        <v>433</v>
      </c>
      <c r="H15" s="21">
        <v>421</v>
      </c>
      <c r="I15" s="21">
        <v>372</v>
      </c>
      <c r="J15" s="21">
        <v>310</v>
      </c>
      <c r="K15" s="21">
        <v>293</v>
      </c>
      <c r="L15" s="21">
        <v>249</v>
      </c>
      <c r="M15" s="21">
        <v>234</v>
      </c>
      <c r="N15" s="21">
        <v>210</v>
      </c>
      <c r="O15" s="21">
        <v>213</v>
      </c>
      <c r="P15" s="21">
        <v>388</v>
      </c>
      <c r="Q15" s="21">
        <v>393</v>
      </c>
      <c r="R15" s="21">
        <v>317</v>
      </c>
      <c r="S15" s="21">
        <v>6498</v>
      </c>
      <c r="T15" s="14">
        <f>C15*C5+D15*D5+E15*E5+F15*F5+G15*G5+H15*H5+I15*I5+J15*J5+K15*K5+L15*L5+M15*M5+N15*N5+O15*O5+P15*P5+Q15*Q5+R15*R5+S15*S5</f>
        <v>7231475</v>
      </c>
    </row>
    <row r="16" spans="1:20" x14ac:dyDescent="0.25">
      <c r="A16" s="11" t="s">
        <v>33</v>
      </c>
      <c r="B16" s="21">
        <v>12329</v>
      </c>
      <c r="C16" s="21">
        <v>2570</v>
      </c>
      <c r="D16" s="21">
        <v>631</v>
      </c>
      <c r="E16" s="21">
        <v>321</v>
      </c>
      <c r="F16" s="21">
        <v>315</v>
      </c>
      <c r="G16" s="21">
        <v>309</v>
      </c>
      <c r="H16" s="21">
        <v>313</v>
      </c>
      <c r="I16" s="21">
        <v>271</v>
      </c>
      <c r="J16" s="21">
        <v>230</v>
      </c>
      <c r="K16" s="21">
        <v>222</v>
      </c>
      <c r="L16" s="21">
        <v>185</v>
      </c>
      <c r="M16" s="21">
        <v>177</v>
      </c>
      <c r="N16" s="21">
        <v>169</v>
      </c>
      <c r="O16" s="21">
        <v>173</v>
      </c>
      <c r="P16" s="21">
        <v>286</v>
      </c>
      <c r="Q16" s="21">
        <v>307</v>
      </c>
      <c r="R16" s="21">
        <v>245</v>
      </c>
      <c r="S16" s="21">
        <v>5605</v>
      </c>
      <c r="T16" s="14">
        <f>C16*C6+D16*D6+E16*E6+F16*F6+G16*G6+H16*H6+I16*I6+J16*J6+K16*K6+L16*L6+M16*M6+N16*N6+O16*O6+P16*P6+Q16*Q6+R16*R6+S16*S6</f>
        <v>5188825</v>
      </c>
    </row>
    <row r="17" spans="1:20" ht="15.75" thickBot="1" x14ac:dyDescent="0.3">
      <c r="A17" s="11" t="s">
        <v>34</v>
      </c>
      <c r="B17" s="21">
        <v>11841</v>
      </c>
      <c r="C17" s="21">
        <v>2750</v>
      </c>
      <c r="D17" s="21">
        <v>608</v>
      </c>
      <c r="E17" s="21">
        <v>350</v>
      </c>
      <c r="F17" s="21">
        <v>341</v>
      </c>
      <c r="G17" s="21">
        <v>310</v>
      </c>
      <c r="H17" s="21">
        <v>298</v>
      </c>
      <c r="I17" s="21">
        <v>280</v>
      </c>
      <c r="J17" s="21">
        <v>228</v>
      </c>
      <c r="K17" s="21">
        <v>212</v>
      </c>
      <c r="L17" s="21">
        <v>178</v>
      </c>
      <c r="M17" s="21">
        <v>170</v>
      </c>
      <c r="N17" s="21">
        <v>152</v>
      </c>
      <c r="O17" s="21">
        <v>148</v>
      </c>
      <c r="P17" s="21">
        <v>287</v>
      </c>
      <c r="Q17" s="21">
        <v>297</v>
      </c>
      <c r="R17" s="21">
        <v>225</v>
      </c>
      <c r="S17" s="21">
        <v>5007</v>
      </c>
      <c r="T17" s="22">
        <f>C17*C7+D17*D7+E17*E7+F17*F7+G17*G7+H17*H7+I17*I7+J17*J7+K17*K7+L17*L7+M17*M7+N17*N7+O17*O7+P17*P7+Q17*Q7+R17*R7+S17*S7</f>
        <v>10290750</v>
      </c>
    </row>
    <row r="18" spans="1:20" ht="15.75" thickTop="1" x14ac:dyDescent="0.25">
      <c r="A18" s="15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8">
        <f>SUM(T10:T17)</f>
        <v>37232275</v>
      </c>
    </row>
    <row r="19" spans="1:20" x14ac:dyDescent="0.25">
      <c r="A19" s="25" t="s">
        <v>35</v>
      </c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</row>
    <row r="20" spans="1:20" s="32" customFormat="1" ht="45" x14ac:dyDescent="0.25">
      <c r="A20" s="29"/>
      <c r="B20" s="30"/>
      <c r="C20" s="30" t="s">
        <v>3</v>
      </c>
      <c r="D20" s="30" t="s">
        <v>4</v>
      </c>
      <c r="E20" s="30" t="s">
        <v>5</v>
      </c>
      <c r="F20" s="30" t="s">
        <v>6</v>
      </c>
      <c r="G20" s="30" t="s">
        <v>7</v>
      </c>
      <c r="H20" s="30" t="s">
        <v>8</v>
      </c>
      <c r="I20" s="30" t="s">
        <v>9</v>
      </c>
      <c r="J20" s="30" t="s">
        <v>10</v>
      </c>
      <c r="K20" s="30" t="s">
        <v>11</v>
      </c>
      <c r="L20" s="30" t="s">
        <v>12</v>
      </c>
      <c r="M20" s="30" t="s">
        <v>13</v>
      </c>
      <c r="N20" s="30" t="s">
        <v>14</v>
      </c>
      <c r="O20" s="30" t="s">
        <v>15</v>
      </c>
      <c r="P20" s="30" t="s">
        <v>16</v>
      </c>
      <c r="Q20" s="30" t="s">
        <v>17</v>
      </c>
      <c r="R20" s="30" t="s">
        <v>18</v>
      </c>
      <c r="S20" s="30" t="s">
        <v>19</v>
      </c>
      <c r="T20" s="31"/>
    </row>
    <row r="21" spans="1:20" x14ac:dyDescent="0.25">
      <c r="A21" s="11" t="s">
        <v>36</v>
      </c>
      <c r="B21" s="21"/>
      <c r="C21" s="33">
        <v>700</v>
      </c>
      <c r="D21" s="33">
        <v>650</v>
      </c>
      <c r="E21" s="33">
        <v>600</v>
      </c>
      <c r="F21" s="33">
        <v>575</v>
      </c>
      <c r="G21" s="33">
        <v>550</v>
      </c>
      <c r="H21" s="33">
        <v>525</v>
      </c>
      <c r="I21" s="33">
        <v>500</v>
      </c>
      <c r="J21" s="33">
        <v>475</v>
      </c>
      <c r="K21" s="33">
        <v>450</v>
      </c>
      <c r="L21" s="33">
        <v>425</v>
      </c>
      <c r="M21" s="33">
        <v>400</v>
      </c>
      <c r="N21" s="33">
        <v>375</v>
      </c>
      <c r="O21" s="33">
        <v>350</v>
      </c>
      <c r="P21" s="33">
        <v>325</v>
      </c>
      <c r="Q21" s="33">
        <v>300</v>
      </c>
      <c r="R21" s="33">
        <v>275</v>
      </c>
      <c r="S21" s="33">
        <v>250</v>
      </c>
      <c r="T21" s="34"/>
    </row>
    <row r="22" spans="1:20" x14ac:dyDescent="0.25">
      <c r="A22" s="11"/>
      <c r="B22" s="21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4"/>
    </row>
    <row r="23" spans="1:20" x14ac:dyDescent="0.25">
      <c r="A23" s="11" t="s">
        <v>37</v>
      </c>
      <c r="B23" s="21"/>
      <c r="C23" s="33">
        <v>1400</v>
      </c>
      <c r="D23" s="33">
        <v>1300</v>
      </c>
      <c r="E23" s="33">
        <v>1200</v>
      </c>
      <c r="F23" s="33">
        <v>1150</v>
      </c>
      <c r="G23" s="33">
        <v>1100</v>
      </c>
      <c r="H23" s="33">
        <v>1050</v>
      </c>
      <c r="I23" s="33">
        <v>1000</v>
      </c>
      <c r="J23" s="33">
        <v>950</v>
      </c>
      <c r="K23" s="33">
        <v>900</v>
      </c>
      <c r="L23" s="33">
        <v>850</v>
      </c>
      <c r="M23" s="33">
        <v>800</v>
      </c>
      <c r="N23" s="33">
        <v>750</v>
      </c>
      <c r="O23" s="33">
        <v>700</v>
      </c>
      <c r="P23" s="33">
        <v>650</v>
      </c>
      <c r="Q23" s="33">
        <v>600</v>
      </c>
      <c r="R23" s="33">
        <v>550</v>
      </c>
      <c r="S23" s="33">
        <v>500</v>
      </c>
      <c r="T23" s="34"/>
    </row>
    <row r="24" spans="1:20" x14ac:dyDescent="0.25">
      <c r="A24" s="11" t="s">
        <v>38</v>
      </c>
      <c r="B24" s="21"/>
      <c r="C24" s="33">
        <v>1400</v>
      </c>
      <c r="D24" s="33">
        <v>1300</v>
      </c>
      <c r="E24" s="33">
        <v>1200</v>
      </c>
      <c r="F24" s="33">
        <v>1150</v>
      </c>
      <c r="G24" s="33">
        <v>1100</v>
      </c>
      <c r="H24" s="33">
        <v>1050</v>
      </c>
      <c r="I24" s="33">
        <v>1000</v>
      </c>
      <c r="J24" s="33">
        <v>950</v>
      </c>
      <c r="K24" s="33">
        <v>900</v>
      </c>
      <c r="L24" s="33">
        <v>850</v>
      </c>
      <c r="M24" s="33">
        <v>800</v>
      </c>
      <c r="N24" s="33">
        <v>750</v>
      </c>
      <c r="O24" s="33">
        <v>700</v>
      </c>
      <c r="P24" s="33">
        <v>650</v>
      </c>
      <c r="Q24" s="33">
        <v>600</v>
      </c>
      <c r="R24" s="33">
        <v>550</v>
      </c>
      <c r="S24" s="33">
        <v>500</v>
      </c>
      <c r="T24" s="34"/>
    </row>
    <row r="25" spans="1:20" ht="15.75" thickBot="1" x14ac:dyDescent="0.3">
      <c r="A25" s="35" t="s">
        <v>39</v>
      </c>
      <c r="B25" s="36"/>
      <c r="C25" s="37">
        <v>1400</v>
      </c>
      <c r="D25" s="37">
        <v>1300</v>
      </c>
      <c r="E25" s="37">
        <v>1200</v>
      </c>
      <c r="F25" s="37">
        <v>1150</v>
      </c>
      <c r="G25" s="37">
        <v>1100</v>
      </c>
      <c r="H25" s="37">
        <v>1050</v>
      </c>
      <c r="I25" s="37">
        <v>1000</v>
      </c>
      <c r="J25" s="37">
        <v>950</v>
      </c>
      <c r="K25" s="37">
        <v>900</v>
      </c>
      <c r="L25" s="37">
        <v>850</v>
      </c>
      <c r="M25" s="37">
        <v>800</v>
      </c>
      <c r="N25" s="37">
        <v>750</v>
      </c>
      <c r="O25" s="37">
        <v>700</v>
      </c>
      <c r="P25" s="37">
        <v>650</v>
      </c>
      <c r="Q25" s="37">
        <v>600</v>
      </c>
      <c r="R25" s="37">
        <v>550</v>
      </c>
      <c r="S25" s="37">
        <v>500</v>
      </c>
      <c r="T25" s="34"/>
    </row>
    <row r="26" spans="1:20" ht="15.75" thickTop="1" x14ac:dyDescent="0.25">
      <c r="A26" s="15" t="s">
        <v>40</v>
      </c>
      <c r="B26" s="24"/>
      <c r="C26" s="17">
        <v>4200</v>
      </c>
      <c r="D26" s="17">
        <v>3900</v>
      </c>
      <c r="E26" s="17">
        <v>3600</v>
      </c>
      <c r="F26" s="17">
        <v>3450</v>
      </c>
      <c r="G26" s="17">
        <v>3300</v>
      </c>
      <c r="H26" s="17">
        <v>3150</v>
      </c>
      <c r="I26" s="17">
        <v>3000</v>
      </c>
      <c r="J26" s="17">
        <v>2850</v>
      </c>
      <c r="K26" s="17">
        <v>2700</v>
      </c>
      <c r="L26" s="17">
        <v>2550</v>
      </c>
      <c r="M26" s="17">
        <v>2400</v>
      </c>
      <c r="N26" s="17">
        <v>2250</v>
      </c>
      <c r="O26" s="17">
        <v>2100</v>
      </c>
      <c r="P26" s="17">
        <v>1950</v>
      </c>
      <c r="Q26" s="17">
        <v>1800</v>
      </c>
      <c r="R26" s="17">
        <v>1650</v>
      </c>
      <c r="S26" s="17">
        <v>1500</v>
      </c>
      <c r="T26" s="38"/>
    </row>
    <row r="27" spans="1:20" x14ac:dyDescent="0.2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20" ht="15.75" x14ac:dyDescent="0.25">
      <c r="A28" s="1" t="s">
        <v>41</v>
      </c>
      <c r="B28" s="3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9"/>
      <c r="S28" s="39"/>
      <c r="T28" s="2"/>
    </row>
    <row r="29" spans="1:20" x14ac:dyDescent="0.25">
      <c r="A29" s="4" t="s">
        <v>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</row>
    <row r="30" spans="1:20" s="10" customFormat="1" ht="45" x14ac:dyDescent="0.25">
      <c r="A30" s="7"/>
      <c r="B30" s="8" t="s">
        <v>2</v>
      </c>
      <c r="C30" s="8" t="s">
        <v>3</v>
      </c>
      <c r="D30" s="8" t="s">
        <v>4</v>
      </c>
      <c r="E30" s="8" t="s">
        <v>5</v>
      </c>
      <c r="F30" s="8" t="s">
        <v>6</v>
      </c>
      <c r="G30" s="8" t="s">
        <v>7</v>
      </c>
      <c r="H30" s="8" t="s">
        <v>8</v>
      </c>
      <c r="I30" s="8" t="s">
        <v>9</v>
      </c>
      <c r="J30" s="8" t="s">
        <v>10</v>
      </c>
      <c r="K30" s="8" t="s">
        <v>11</v>
      </c>
      <c r="L30" s="8" t="s">
        <v>12</v>
      </c>
      <c r="M30" s="8" t="s">
        <v>13</v>
      </c>
      <c r="N30" s="8" t="s">
        <v>14</v>
      </c>
      <c r="O30" s="8" t="s">
        <v>15</v>
      </c>
      <c r="P30" s="8" t="s">
        <v>16</v>
      </c>
      <c r="Q30" s="8" t="s">
        <v>17</v>
      </c>
      <c r="R30" s="8" t="s">
        <v>18</v>
      </c>
      <c r="S30" s="8" t="s">
        <v>19</v>
      </c>
      <c r="T30" s="9"/>
    </row>
    <row r="31" spans="1:20" x14ac:dyDescent="0.25">
      <c r="A31" s="11"/>
      <c r="B31" s="12" t="s">
        <v>20</v>
      </c>
      <c r="C31" s="13">
        <f t="shared" ref="C31:S31" si="2">0.25*C34</f>
        <v>175</v>
      </c>
      <c r="D31" s="13">
        <f t="shared" si="2"/>
        <v>162.5</v>
      </c>
      <c r="E31" s="13">
        <f t="shared" si="2"/>
        <v>150</v>
      </c>
      <c r="F31" s="13">
        <f t="shared" si="2"/>
        <v>143.75</v>
      </c>
      <c r="G31" s="13">
        <f t="shared" si="2"/>
        <v>137.5</v>
      </c>
      <c r="H31" s="13">
        <f t="shared" si="2"/>
        <v>131.25</v>
      </c>
      <c r="I31" s="13">
        <f t="shared" si="2"/>
        <v>125</v>
      </c>
      <c r="J31" s="13">
        <f t="shared" si="2"/>
        <v>118.75</v>
      </c>
      <c r="K31" s="13">
        <f t="shared" si="2"/>
        <v>112.5</v>
      </c>
      <c r="L31" s="13">
        <f t="shared" si="2"/>
        <v>106.25</v>
      </c>
      <c r="M31" s="13">
        <f t="shared" si="2"/>
        <v>100</v>
      </c>
      <c r="N31" s="13">
        <f t="shared" si="2"/>
        <v>93.75</v>
      </c>
      <c r="O31" s="13">
        <f t="shared" si="2"/>
        <v>87.5</v>
      </c>
      <c r="P31" s="13">
        <f t="shared" si="2"/>
        <v>81.25</v>
      </c>
      <c r="Q31" s="13">
        <f t="shared" si="2"/>
        <v>75</v>
      </c>
      <c r="R31" s="13">
        <f t="shared" si="2"/>
        <v>68.75</v>
      </c>
      <c r="S31" s="13">
        <f t="shared" si="2"/>
        <v>62.5</v>
      </c>
      <c r="T31" s="14"/>
    </row>
    <row r="32" spans="1:20" x14ac:dyDescent="0.25">
      <c r="A32" s="11"/>
      <c r="B32" s="12" t="s">
        <v>21</v>
      </c>
      <c r="C32" s="13">
        <f t="shared" ref="C32:S32" si="3">0.5*C34</f>
        <v>350</v>
      </c>
      <c r="D32" s="13">
        <f t="shared" si="3"/>
        <v>325</v>
      </c>
      <c r="E32" s="13">
        <f t="shared" si="3"/>
        <v>300</v>
      </c>
      <c r="F32" s="13">
        <f t="shared" si="3"/>
        <v>287.5</v>
      </c>
      <c r="G32" s="13">
        <f t="shared" si="3"/>
        <v>275</v>
      </c>
      <c r="H32" s="13">
        <f t="shared" si="3"/>
        <v>262.5</v>
      </c>
      <c r="I32" s="13">
        <f t="shared" si="3"/>
        <v>250</v>
      </c>
      <c r="J32" s="13">
        <f t="shared" si="3"/>
        <v>237.5</v>
      </c>
      <c r="K32" s="13">
        <f t="shared" si="3"/>
        <v>225</v>
      </c>
      <c r="L32" s="13">
        <f t="shared" si="3"/>
        <v>212.5</v>
      </c>
      <c r="M32" s="13">
        <f t="shared" si="3"/>
        <v>200</v>
      </c>
      <c r="N32" s="13">
        <f t="shared" si="3"/>
        <v>187.5</v>
      </c>
      <c r="O32" s="13">
        <f t="shared" si="3"/>
        <v>175</v>
      </c>
      <c r="P32" s="13">
        <f t="shared" si="3"/>
        <v>162.5</v>
      </c>
      <c r="Q32" s="13">
        <f t="shared" si="3"/>
        <v>150</v>
      </c>
      <c r="R32" s="13">
        <f t="shared" si="3"/>
        <v>137.5</v>
      </c>
      <c r="S32" s="13">
        <f t="shared" si="3"/>
        <v>125</v>
      </c>
      <c r="T32" s="14"/>
    </row>
    <row r="33" spans="1:20" x14ac:dyDescent="0.25">
      <c r="A33" s="11"/>
      <c r="B33" s="12" t="s">
        <v>22</v>
      </c>
      <c r="C33" s="13">
        <f t="shared" ref="C33:S33" si="4">0.5*C34</f>
        <v>350</v>
      </c>
      <c r="D33" s="13">
        <f t="shared" si="4"/>
        <v>325</v>
      </c>
      <c r="E33" s="13">
        <f t="shared" si="4"/>
        <v>300</v>
      </c>
      <c r="F33" s="13">
        <f t="shared" si="4"/>
        <v>287.5</v>
      </c>
      <c r="G33" s="13">
        <f t="shared" si="4"/>
        <v>275</v>
      </c>
      <c r="H33" s="13">
        <f t="shared" si="4"/>
        <v>262.5</v>
      </c>
      <c r="I33" s="13">
        <f t="shared" si="4"/>
        <v>250</v>
      </c>
      <c r="J33" s="13">
        <f t="shared" si="4"/>
        <v>237.5</v>
      </c>
      <c r="K33" s="13">
        <f t="shared" si="4"/>
        <v>225</v>
      </c>
      <c r="L33" s="13">
        <f t="shared" si="4"/>
        <v>212.5</v>
      </c>
      <c r="M33" s="13">
        <f t="shared" si="4"/>
        <v>200</v>
      </c>
      <c r="N33" s="13">
        <f t="shared" si="4"/>
        <v>187.5</v>
      </c>
      <c r="O33" s="13">
        <f t="shared" si="4"/>
        <v>175</v>
      </c>
      <c r="P33" s="13">
        <f t="shared" si="4"/>
        <v>162.5</v>
      </c>
      <c r="Q33" s="13">
        <f t="shared" si="4"/>
        <v>150</v>
      </c>
      <c r="R33" s="13">
        <f t="shared" si="4"/>
        <v>137.5</v>
      </c>
      <c r="S33" s="13">
        <f t="shared" si="4"/>
        <v>125</v>
      </c>
      <c r="T33" s="14"/>
    </row>
    <row r="34" spans="1:20" x14ac:dyDescent="0.25">
      <c r="A34" s="15"/>
      <c r="B34" s="16" t="s">
        <v>23</v>
      </c>
      <c r="C34" s="17">
        <v>700</v>
      </c>
      <c r="D34" s="17">
        <v>650</v>
      </c>
      <c r="E34" s="17">
        <v>600</v>
      </c>
      <c r="F34" s="17">
        <v>575</v>
      </c>
      <c r="G34" s="17">
        <v>550</v>
      </c>
      <c r="H34" s="17">
        <v>525</v>
      </c>
      <c r="I34" s="17">
        <v>500</v>
      </c>
      <c r="J34" s="17">
        <v>475</v>
      </c>
      <c r="K34" s="17">
        <v>450</v>
      </c>
      <c r="L34" s="17">
        <v>425</v>
      </c>
      <c r="M34" s="17">
        <v>400</v>
      </c>
      <c r="N34" s="17">
        <v>375</v>
      </c>
      <c r="O34" s="17">
        <v>350</v>
      </c>
      <c r="P34" s="17">
        <v>325</v>
      </c>
      <c r="Q34" s="17">
        <v>300</v>
      </c>
      <c r="R34" s="17">
        <v>275</v>
      </c>
      <c r="S34" s="17">
        <v>250</v>
      </c>
      <c r="T34" s="18"/>
    </row>
    <row r="35" spans="1:20" ht="45" x14ac:dyDescent="0.25">
      <c r="A35" s="19"/>
      <c r="B35" s="8" t="s">
        <v>24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9" t="s">
        <v>25</v>
      </c>
    </row>
    <row r="36" spans="1:20" x14ac:dyDescent="0.25">
      <c r="A36" s="11" t="s">
        <v>26</v>
      </c>
      <c r="B36" s="21">
        <v>13397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4"/>
    </row>
    <row r="37" spans="1:20" x14ac:dyDescent="0.25">
      <c r="A37" s="11" t="s">
        <v>27</v>
      </c>
      <c r="B37" s="21">
        <v>1184</v>
      </c>
      <c r="C37" s="21">
        <v>510</v>
      </c>
      <c r="D37" s="21">
        <v>41</v>
      </c>
      <c r="E37" s="21">
        <v>40</v>
      </c>
      <c r="F37" s="21">
        <v>38</v>
      </c>
      <c r="G37" s="21">
        <v>40</v>
      </c>
      <c r="H37" s="21">
        <v>26</v>
      </c>
      <c r="I37" s="21">
        <v>44</v>
      </c>
      <c r="J37" s="21">
        <v>23</v>
      </c>
      <c r="K37" s="21">
        <v>31</v>
      </c>
      <c r="L37" s="21">
        <v>26</v>
      </c>
      <c r="M37" s="21">
        <v>17</v>
      </c>
      <c r="N37" s="21">
        <v>28</v>
      </c>
      <c r="O37" s="21">
        <v>19</v>
      </c>
      <c r="P37" s="21">
        <v>27</v>
      </c>
      <c r="Q37" s="21">
        <v>33</v>
      </c>
      <c r="R37" s="21">
        <v>24</v>
      </c>
      <c r="S37" s="21">
        <v>217</v>
      </c>
      <c r="T37" s="14">
        <f>C37*C31+D37*D31+E37*E31+F37*F31+G37*G31+H37*H31+I37*I31+J37*J31+K37*K31+L37*L31+M37*M31+N37*N31+O37*O31+P37*P31+Q37*Q31+R37*R31+S37*S31</f>
        <v>156637.5</v>
      </c>
    </row>
    <row r="38" spans="1:20" x14ac:dyDescent="0.25">
      <c r="A38" s="11" t="s">
        <v>28</v>
      </c>
      <c r="B38" s="21">
        <v>11794</v>
      </c>
      <c r="C38" s="21">
        <v>3810</v>
      </c>
      <c r="D38" s="21">
        <v>501</v>
      </c>
      <c r="E38" s="21">
        <v>388</v>
      </c>
      <c r="F38" s="21">
        <v>408</v>
      </c>
      <c r="G38" s="21">
        <v>380</v>
      </c>
      <c r="H38" s="21">
        <v>294</v>
      </c>
      <c r="I38" s="21">
        <v>286</v>
      </c>
      <c r="J38" s="21">
        <v>290</v>
      </c>
      <c r="K38" s="21">
        <v>241</v>
      </c>
      <c r="L38" s="21">
        <v>233</v>
      </c>
      <c r="M38" s="21">
        <v>183</v>
      </c>
      <c r="N38" s="21">
        <v>168</v>
      </c>
      <c r="O38" s="21">
        <v>176</v>
      </c>
      <c r="P38" s="21">
        <v>351</v>
      </c>
      <c r="Q38" s="21">
        <v>277</v>
      </c>
      <c r="R38" s="21">
        <v>261</v>
      </c>
      <c r="S38" s="21">
        <v>3547</v>
      </c>
      <c r="T38" s="14">
        <f>C38*C32+D38*D32+E38*E32+F38*F32+G38*G32+H38*H32+I38*I32+J38*J32+K38*K32+L38*L32+M38*M32+N38*N32+O38*O32+P38*P32+Q38*Q32+R38*R32+S38*S32</f>
        <v>2832562.5</v>
      </c>
    </row>
    <row r="39" spans="1:20" x14ac:dyDescent="0.25">
      <c r="A39" s="11" t="s">
        <v>29</v>
      </c>
      <c r="B39" s="21">
        <v>5996</v>
      </c>
      <c r="C39" s="21">
        <v>1425</v>
      </c>
      <c r="D39" s="21">
        <v>235</v>
      </c>
      <c r="E39" s="21">
        <v>169</v>
      </c>
      <c r="F39" s="21">
        <v>191</v>
      </c>
      <c r="G39" s="21">
        <v>164</v>
      </c>
      <c r="H39" s="21">
        <v>150</v>
      </c>
      <c r="I39" s="21">
        <v>140</v>
      </c>
      <c r="J39" s="21">
        <v>143</v>
      </c>
      <c r="K39" s="21">
        <v>111</v>
      </c>
      <c r="L39" s="21">
        <v>130</v>
      </c>
      <c r="M39" s="21">
        <v>101</v>
      </c>
      <c r="N39" s="21">
        <v>98</v>
      </c>
      <c r="O39" s="21">
        <v>105</v>
      </c>
      <c r="P39" s="21">
        <v>197</v>
      </c>
      <c r="Q39" s="21">
        <v>165</v>
      </c>
      <c r="R39" s="21">
        <v>147</v>
      </c>
      <c r="S39" s="21">
        <v>2326</v>
      </c>
      <c r="T39" s="14">
        <f>C39*C33+D39*D33+E39*E33+F39*F33+G39*G33+H39*H33+I39*I33+J39*J33+K39*K33+L39*L33+M39*M33+N39*N33+O39*O33+P39*P33+Q39*Q33+R39*R33+S39*S33</f>
        <v>1311450</v>
      </c>
    </row>
    <row r="40" spans="1:20" x14ac:dyDescent="0.25">
      <c r="A40" s="11" t="s">
        <v>30</v>
      </c>
      <c r="B40" s="21">
        <v>11867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4"/>
    </row>
    <row r="41" spans="1:20" x14ac:dyDescent="0.25">
      <c r="A41" s="11" t="s">
        <v>31</v>
      </c>
      <c r="B41" s="21">
        <v>1183</v>
      </c>
      <c r="C41" s="21">
        <v>472</v>
      </c>
      <c r="D41" s="21">
        <v>46</v>
      </c>
      <c r="E41" s="21">
        <v>41</v>
      </c>
      <c r="F41" s="21">
        <v>29</v>
      </c>
      <c r="G41" s="21">
        <v>33</v>
      </c>
      <c r="H41" s="21">
        <v>24</v>
      </c>
      <c r="I41" s="21">
        <v>27</v>
      </c>
      <c r="J41" s="21">
        <v>33</v>
      </c>
      <c r="K41" s="21">
        <v>25</v>
      </c>
      <c r="L41" s="21">
        <v>17</v>
      </c>
      <c r="M41" s="21">
        <v>24</v>
      </c>
      <c r="N41" s="21">
        <v>28</v>
      </c>
      <c r="O41" s="21">
        <v>19</v>
      </c>
      <c r="P41" s="21">
        <v>34</v>
      </c>
      <c r="Q41" s="21">
        <v>33</v>
      </c>
      <c r="R41" s="21">
        <v>24</v>
      </c>
      <c r="S41" s="21">
        <v>276</v>
      </c>
      <c r="T41" s="14">
        <f>C41*C31+D41*D31+E41*E31+F41*F31+G41*G31+H41*H31+I41*I31+J41*J31+K41*K31+L41*L31+M41*M31+N41*N31+O41*O31+P41*P31+Q41*Q31+R41*R31+S41*S31</f>
        <v>150818.75</v>
      </c>
    </row>
    <row r="42" spans="1:20" x14ac:dyDescent="0.25">
      <c r="A42" s="11" t="s">
        <v>32</v>
      </c>
      <c r="B42" s="21">
        <v>10248</v>
      </c>
      <c r="C42" s="21">
        <v>3158</v>
      </c>
      <c r="D42" s="21">
        <v>446</v>
      </c>
      <c r="E42" s="21">
        <v>331</v>
      </c>
      <c r="F42" s="21">
        <v>338</v>
      </c>
      <c r="G42" s="21">
        <v>347</v>
      </c>
      <c r="H42" s="21">
        <v>265</v>
      </c>
      <c r="I42" s="21">
        <v>254</v>
      </c>
      <c r="J42" s="21">
        <v>251</v>
      </c>
      <c r="K42" s="21">
        <v>191</v>
      </c>
      <c r="L42" s="21">
        <v>203</v>
      </c>
      <c r="M42" s="21">
        <v>147</v>
      </c>
      <c r="N42" s="21">
        <v>157</v>
      </c>
      <c r="O42" s="21">
        <v>164</v>
      </c>
      <c r="P42" s="21">
        <v>305</v>
      </c>
      <c r="Q42" s="21">
        <v>240</v>
      </c>
      <c r="R42" s="21">
        <v>236</v>
      </c>
      <c r="S42" s="21">
        <v>3215</v>
      </c>
      <c r="T42" s="14">
        <f>C42*C32+D42*D32+E42*E32+F42*F32+G42*G32+H42*H32+I42*I32+J42*J32+K42*K32+L42*L32+M42*M32+N42*N32+O42*O32+P42*P32+Q42*Q32+R42*R32+S42*S32</f>
        <v>2428362.5</v>
      </c>
    </row>
    <row r="43" spans="1:20" x14ac:dyDescent="0.25">
      <c r="A43" s="11" t="s">
        <v>33</v>
      </c>
      <c r="B43" s="21">
        <v>5426</v>
      </c>
      <c r="C43" s="21">
        <v>1228</v>
      </c>
      <c r="D43" s="21">
        <v>220</v>
      </c>
      <c r="E43" s="21">
        <v>157</v>
      </c>
      <c r="F43" s="21">
        <v>164</v>
      </c>
      <c r="G43" s="21">
        <v>151</v>
      </c>
      <c r="H43" s="21">
        <v>139</v>
      </c>
      <c r="I43" s="21">
        <v>125</v>
      </c>
      <c r="J43" s="21">
        <v>121</v>
      </c>
      <c r="K43" s="21">
        <v>93</v>
      </c>
      <c r="L43" s="21">
        <v>116</v>
      </c>
      <c r="M43" s="21">
        <v>86</v>
      </c>
      <c r="N43" s="21">
        <v>92</v>
      </c>
      <c r="O43" s="21">
        <v>95</v>
      </c>
      <c r="P43" s="21">
        <v>184</v>
      </c>
      <c r="Q43" s="21">
        <v>151</v>
      </c>
      <c r="R43" s="21">
        <v>133</v>
      </c>
      <c r="S43" s="21">
        <v>2171</v>
      </c>
      <c r="T43" s="14">
        <f>C43*C33+D43*D33+E43*E33+F43*F33+G43*G33+H43*H33+I43*I33+J43*J33+K43*K33+L43*L33+M43*M33+N43*N33+O43*O33+P43*P33+Q43*Q33+R43*R33+S43*S33</f>
        <v>1172412.5</v>
      </c>
    </row>
    <row r="44" spans="1:20" x14ac:dyDescent="0.25">
      <c r="A44" s="11" t="s">
        <v>34</v>
      </c>
      <c r="B44" s="21">
        <v>7642</v>
      </c>
      <c r="C44" s="21">
        <v>2035</v>
      </c>
      <c r="D44" s="21">
        <v>323</v>
      </c>
      <c r="E44" s="21">
        <v>244</v>
      </c>
      <c r="F44" s="21">
        <v>255</v>
      </c>
      <c r="G44" s="21">
        <v>258</v>
      </c>
      <c r="H44" s="21">
        <v>189</v>
      </c>
      <c r="I44" s="21">
        <v>181</v>
      </c>
      <c r="J44" s="21">
        <v>199</v>
      </c>
      <c r="K44" s="21">
        <v>138</v>
      </c>
      <c r="L44" s="21">
        <v>159</v>
      </c>
      <c r="M44" s="21">
        <v>121</v>
      </c>
      <c r="N44" s="21">
        <v>117</v>
      </c>
      <c r="O44" s="21">
        <v>115</v>
      </c>
      <c r="P44" s="21">
        <v>251</v>
      </c>
      <c r="Q44" s="21">
        <v>201</v>
      </c>
      <c r="R44" s="21">
        <v>189</v>
      </c>
      <c r="S44" s="21">
        <v>2667</v>
      </c>
      <c r="T44" s="14">
        <f>C44*C34+D44*D34+E44*E34+F44*F34+G44*G34+H44*H34+I44*I34+J44*J34+K44*K34+L44*L34+M44*M34+N44*N34+O44*O34+P44*P34+Q44*Q34+R44*R34+S44*S34</f>
        <v>3476425</v>
      </c>
    </row>
    <row r="45" spans="1:20" x14ac:dyDescent="0.25">
      <c r="A45" s="15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8">
        <f>SUM(T37:T44)</f>
        <v>11528668.75</v>
      </c>
    </row>
    <row r="46" spans="1:20" x14ac:dyDescent="0.25">
      <c r="A46" s="25" t="s">
        <v>42</v>
      </c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8"/>
    </row>
    <row r="47" spans="1:20" s="32" customFormat="1" ht="45" x14ac:dyDescent="0.25">
      <c r="A47" s="40"/>
      <c r="B47" s="30"/>
      <c r="C47" s="30" t="s">
        <v>3</v>
      </c>
      <c r="D47" s="30" t="s">
        <v>4</v>
      </c>
      <c r="E47" s="30" t="s">
        <v>5</v>
      </c>
      <c r="F47" s="30" t="s">
        <v>6</v>
      </c>
      <c r="G47" s="30" t="s">
        <v>7</v>
      </c>
      <c r="H47" s="30" t="s">
        <v>8</v>
      </c>
      <c r="I47" s="30" t="s">
        <v>9</v>
      </c>
      <c r="J47" s="30" t="s">
        <v>10</v>
      </c>
      <c r="K47" s="30" t="s">
        <v>11</v>
      </c>
      <c r="L47" s="30" t="s">
        <v>12</v>
      </c>
      <c r="M47" s="30" t="s">
        <v>13</v>
      </c>
      <c r="N47" s="30" t="s">
        <v>14</v>
      </c>
      <c r="O47" s="30" t="s">
        <v>15</v>
      </c>
      <c r="P47" s="30" t="s">
        <v>16</v>
      </c>
      <c r="Q47" s="30" t="s">
        <v>17</v>
      </c>
      <c r="R47" s="30" t="s">
        <v>18</v>
      </c>
      <c r="S47" s="30" t="s">
        <v>19</v>
      </c>
      <c r="T47" s="31"/>
    </row>
    <row r="48" spans="1:20" x14ac:dyDescent="0.25">
      <c r="A48" s="11" t="s">
        <v>36</v>
      </c>
      <c r="B48" s="21"/>
      <c r="C48" s="33">
        <f t="shared" ref="C48:S48" si="5">2*C31</f>
        <v>350</v>
      </c>
      <c r="D48" s="33">
        <f t="shared" si="5"/>
        <v>325</v>
      </c>
      <c r="E48" s="33">
        <f t="shared" si="5"/>
        <v>300</v>
      </c>
      <c r="F48" s="33">
        <f t="shared" si="5"/>
        <v>287.5</v>
      </c>
      <c r="G48" s="33">
        <f t="shared" si="5"/>
        <v>275</v>
      </c>
      <c r="H48" s="33">
        <f t="shared" si="5"/>
        <v>262.5</v>
      </c>
      <c r="I48" s="33">
        <f t="shared" si="5"/>
        <v>250</v>
      </c>
      <c r="J48" s="33">
        <f t="shared" si="5"/>
        <v>237.5</v>
      </c>
      <c r="K48" s="33">
        <f t="shared" si="5"/>
        <v>225</v>
      </c>
      <c r="L48" s="33">
        <f t="shared" si="5"/>
        <v>212.5</v>
      </c>
      <c r="M48" s="33">
        <f t="shared" si="5"/>
        <v>200</v>
      </c>
      <c r="N48" s="33">
        <f t="shared" si="5"/>
        <v>187.5</v>
      </c>
      <c r="O48" s="33">
        <f t="shared" si="5"/>
        <v>175</v>
      </c>
      <c r="P48" s="33">
        <f t="shared" si="5"/>
        <v>162.5</v>
      </c>
      <c r="Q48" s="33">
        <f t="shared" si="5"/>
        <v>150</v>
      </c>
      <c r="R48" s="33">
        <f t="shared" si="5"/>
        <v>137.5</v>
      </c>
      <c r="S48" s="33">
        <f t="shared" si="5"/>
        <v>125</v>
      </c>
      <c r="T48" s="34"/>
    </row>
    <row r="49" spans="1:20" x14ac:dyDescent="0.25">
      <c r="A49" s="11"/>
      <c r="B49" s="21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4"/>
    </row>
    <row r="50" spans="1:20" x14ac:dyDescent="0.25">
      <c r="A50" s="11" t="s">
        <v>37</v>
      </c>
      <c r="B50" s="21"/>
      <c r="C50" s="33">
        <f t="shared" ref="C50:S51" si="6">2*C32</f>
        <v>700</v>
      </c>
      <c r="D50" s="33">
        <f t="shared" si="6"/>
        <v>650</v>
      </c>
      <c r="E50" s="33">
        <f t="shared" si="6"/>
        <v>600</v>
      </c>
      <c r="F50" s="33">
        <f t="shared" si="6"/>
        <v>575</v>
      </c>
      <c r="G50" s="33">
        <f t="shared" si="6"/>
        <v>550</v>
      </c>
      <c r="H50" s="33">
        <f t="shared" si="6"/>
        <v>525</v>
      </c>
      <c r="I50" s="33">
        <f t="shared" si="6"/>
        <v>500</v>
      </c>
      <c r="J50" s="33">
        <f t="shared" si="6"/>
        <v>475</v>
      </c>
      <c r="K50" s="33">
        <f t="shared" si="6"/>
        <v>450</v>
      </c>
      <c r="L50" s="33">
        <f t="shared" si="6"/>
        <v>425</v>
      </c>
      <c r="M50" s="33">
        <f t="shared" si="6"/>
        <v>400</v>
      </c>
      <c r="N50" s="33">
        <f t="shared" si="6"/>
        <v>375</v>
      </c>
      <c r="O50" s="33">
        <f t="shared" si="6"/>
        <v>350</v>
      </c>
      <c r="P50" s="33">
        <f t="shared" si="6"/>
        <v>325</v>
      </c>
      <c r="Q50" s="33">
        <f t="shared" si="6"/>
        <v>300</v>
      </c>
      <c r="R50" s="33">
        <f t="shared" si="6"/>
        <v>275</v>
      </c>
      <c r="S50" s="33">
        <f t="shared" si="6"/>
        <v>250</v>
      </c>
      <c r="T50" s="34"/>
    </row>
    <row r="51" spans="1:20" x14ac:dyDescent="0.25">
      <c r="A51" s="11" t="s">
        <v>38</v>
      </c>
      <c r="B51" s="21"/>
      <c r="C51" s="33">
        <f t="shared" si="6"/>
        <v>700</v>
      </c>
      <c r="D51" s="33">
        <f t="shared" si="6"/>
        <v>650</v>
      </c>
      <c r="E51" s="33">
        <f t="shared" si="6"/>
        <v>600</v>
      </c>
      <c r="F51" s="33">
        <f t="shared" si="6"/>
        <v>575</v>
      </c>
      <c r="G51" s="33">
        <f t="shared" si="6"/>
        <v>550</v>
      </c>
      <c r="H51" s="33">
        <f t="shared" si="6"/>
        <v>525</v>
      </c>
      <c r="I51" s="33">
        <f t="shared" si="6"/>
        <v>500</v>
      </c>
      <c r="J51" s="33">
        <f t="shared" si="6"/>
        <v>475</v>
      </c>
      <c r="K51" s="33">
        <f t="shared" si="6"/>
        <v>450</v>
      </c>
      <c r="L51" s="33">
        <f t="shared" si="6"/>
        <v>425</v>
      </c>
      <c r="M51" s="33">
        <f t="shared" si="6"/>
        <v>400</v>
      </c>
      <c r="N51" s="33">
        <f t="shared" si="6"/>
        <v>375</v>
      </c>
      <c r="O51" s="33">
        <f t="shared" si="6"/>
        <v>350</v>
      </c>
      <c r="P51" s="33">
        <f t="shared" si="6"/>
        <v>325</v>
      </c>
      <c r="Q51" s="33">
        <f t="shared" si="6"/>
        <v>300</v>
      </c>
      <c r="R51" s="33">
        <f t="shared" si="6"/>
        <v>275</v>
      </c>
      <c r="S51" s="33">
        <f t="shared" si="6"/>
        <v>250</v>
      </c>
      <c r="T51" s="34"/>
    </row>
    <row r="52" spans="1:20" ht="15.75" thickBot="1" x14ac:dyDescent="0.3">
      <c r="A52" s="35" t="s">
        <v>39</v>
      </c>
      <c r="B52" s="36"/>
      <c r="C52" s="37">
        <f t="shared" ref="C52:S52" si="7">C34</f>
        <v>700</v>
      </c>
      <c r="D52" s="37">
        <f t="shared" si="7"/>
        <v>650</v>
      </c>
      <c r="E52" s="37">
        <f t="shared" si="7"/>
        <v>600</v>
      </c>
      <c r="F52" s="37">
        <f t="shared" si="7"/>
        <v>575</v>
      </c>
      <c r="G52" s="37">
        <f t="shared" si="7"/>
        <v>550</v>
      </c>
      <c r="H52" s="37">
        <f t="shared" si="7"/>
        <v>525</v>
      </c>
      <c r="I52" s="37">
        <f t="shared" si="7"/>
        <v>500</v>
      </c>
      <c r="J52" s="37">
        <f t="shared" si="7"/>
        <v>475</v>
      </c>
      <c r="K52" s="37">
        <f t="shared" si="7"/>
        <v>450</v>
      </c>
      <c r="L52" s="37">
        <f t="shared" si="7"/>
        <v>425</v>
      </c>
      <c r="M52" s="37">
        <f t="shared" si="7"/>
        <v>400</v>
      </c>
      <c r="N52" s="37">
        <f t="shared" si="7"/>
        <v>375</v>
      </c>
      <c r="O52" s="37">
        <f t="shared" si="7"/>
        <v>350</v>
      </c>
      <c r="P52" s="37">
        <f t="shared" si="7"/>
        <v>325</v>
      </c>
      <c r="Q52" s="37">
        <f t="shared" si="7"/>
        <v>300</v>
      </c>
      <c r="R52" s="37">
        <f t="shared" si="7"/>
        <v>275</v>
      </c>
      <c r="S52" s="37">
        <f t="shared" si="7"/>
        <v>250</v>
      </c>
      <c r="T52" s="41"/>
    </row>
    <row r="53" spans="1:20" ht="15.75" thickTop="1" x14ac:dyDescent="0.25">
      <c r="A53" s="15" t="s">
        <v>40</v>
      </c>
      <c r="B53" s="24"/>
      <c r="C53" s="17">
        <f t="shared" ref="C53:S53" si="8">SUM(C50:C52)</f>
        <v>2100</v>
      </c>
      <c r="D53" s="17">
        <f t="shared" si="8"/>
        <v>1950</v>
      </c>
      <c r="E53" s="17">
        <f t="shared" si="8"/>
        <v>1800</v>
      </c>
      <c r="F53" s="17">
        <f t="shared" si="8"/>
        <v>1725</v>
      </c>
      <c r="G53" s="17">
        <f t="shared" si="8"/>
        <v>1650</v>
      </c>
      <c r="H53" s="17">
        <f t="shared" si="8"/>
        <v>1575</v>
      </c>
      <c r="I53" s="17">
        <f t="shared" si="8"/>
        <v>1500</v>
      </c>
      <c r="J53" s="17">
        <f t="shared" si="8"/>
        <v>1425</v>
      </c>
      <c r="K53" s="17">
        <f t="shared" si="8"/>
        <v>1350</v>
      </c>
      <c r="L53" s="17">
        <f t="shared" si="8"/>
        <v>1275</v>
      </c>
      <c r="M53" s="17">
        <f t="shared" si="8"/>
        <v>1200</v>
      </c>
      <c r="N53" s="17">
        <f t="shared" si="8"/>
        <v>1125</v>
      </c>
      <c r="O53" s="17">
        <f t="shared" si="8"/>
        <v>1050</v>
      </c>
      <c r="P53" s="17">
        <f t="shared" si="8"/>
        <v>975</v>
      </c>
      <c r="Q53" s="17">
        <f t="shared" si="8"/>
        <v>900</v>
      </c>
      <c r="R53" s="17">
        <f t="shared" si="8"/>
        <v>825</v>
      </c>
      <c r="S53" s="17">
        <f t="shared" si="8"/>
        <v>750</v>
      </c>
      <c r="T53" s="38"/>
    </row>
    <row r="54" spans="1:20" x14ac:dyDescent="0.25">
      <c r="T54" s="13"/>
    </row>
    <row r="55" spans="1:20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0" x14ac:dyDescent="0.25">
      <c r="A56" s="25" t="s">
        <v>1</v>
      </c>
      <c r="B56" s="42"/>
      <c r="C56" s="42"/>
      <c r="D56" s="43"/>
      <c r="E56" s="43"/>
      <c r="F56" s="20"/>
      <c r="G56" s="43" t="s">
        <v>43</v>
      </c>
      <c r="H56" s="43"/>
      <c r="I56" s="43"/>
      <c r="J56" s="43"/>
      <c r="K56" s="43"/>
      <c r="L56" s="20"/>
      <c r="M56" s="20"/>
      <c r="N56" s="20"/>
      <c r="O56" s="20"/>
      <c r="P56" s="20"/>
      <c r="Q56" s="20"/>
      <c r="R56" s="20"/>
      <c r="S56" s="20"/>
      <c r="T56" s="44"/>
    </row>
    <row r="57" spans="1:20" x14ac:dyDescent="0.25">
      <c r="A57" s="11"/>
      <c r="B57" s="45" t="s">
        <v>44</v>
      </c>
      <c r="C57" s="45"/>
      <c r="D57" s="46" t="s">
        <v>45</v>
      </c>
      <c r="E57" s="46"/>
      <c r="F57" s="13"/>
      <c r="G57" s="13"/>
      <c r="K57" s="46" t="s">
        <v>44</v>
      </c>
      <c r="L57" s="46"/>
      <c r="M57" s="46" t="s">
        <v>45</v>
      </c>
      <c r="N57" s="46"/>
      <c r="O57" s="13"/>
      <c r="P57" s="13"/>
      <c r="Q57" s="13"/>
      <c r="R57" s="13"/>
      <c r="S57" s="13"/>
      <c r="T57" s="34"/>
    </row>
    <row r="58" spans="1:20" x14ac:dyDescent="0.25">
      <c r="A58" s="11" t="s">
        <v>46</v>
      </c>
      <c r="B58" s="47">
        <f>B9</f>
        <v>19604</v>
      </c>
      <c r="C58" s="47"/>
      <c r="D58" s="46">
        <f>T18</f>
        <v>37232275</v>
      </c>
      <c r="E58" s="46"/>
      <c r="G58" s="3" t="s">
        <v>46</v>
      </c>
      <c r="K58" s="47">
        <v>16161</v>
      </c>
      <c r="L58" s="47"/>
      <c r="M58" s="46">
        <v>30530470</v>
      </c>
      <c r="N58" s="46"/>
      <c r="T58" s="34"/>
    </row>
    <row r="59" spans="1:20" ht="15.75" thickBot="1" x14ac:dyDescent="0.3">
      <c r="A59" s="35" t="s">
        <v>47</v>
      </c>
      <c r="B59" s="48">
        <f>B36</f>
        <v>13397</v>
      </c>
      <c r="C59" s="48"/>
      <c r="D59" s="49">
        <f>T45</f>
        <v>11528668.75</v>
      </c>
      <c r="E59" s="49"/>
      <c r="G59" s="50" t="s">
        <v>47</v>
      </c>
      <c r="H59" s="50"/>
      <c r="I59" s="50"/>
      <c r="J59" s="50"/>
      <c r="K59" s="48">
        <v>8322</v>
      </c>
      <c r="L59" s="48"/>
      <c r="M59" s="49">
        <v>5528496</v>
      </c>
      <c r="N59" s="49"/>
      <c r="T59" s="34"/>
    </row>
    <row r="60" spans="1:20" ht="15.75" thickTop="1" x14ac:dyDescent="0.25">
      <c r="A60" s="15"/>
      <c r="B60" s="51">
        <f>SUM(B58:B59)</f>
        <v>33001</v>
      </c>
      <c r="C60" s="51"/>
      <c r="D60" s="52">
        <f>SUM(D58:D59)</f>
        <v>48760943.75</v>
      </c>
      <c r="E60" s="52"/>
      <c r="F60" s="24"/>
      <c r="G60" s="24"/>
      <c r="H60" s="24"/>
      <c r="I60" s="24"/>
      <c r="J60" s="24"/>
      <c r="K60" s="51">
        <f>SUM(K58:K59)</f>
        <v>24483</v>
      </c>
      <c r="L60" s="51"/>
      <c r="M60" s="52">
        <f>SUM(M58:M59)</f>
        <v>36058966</v>
      </c>
      <c r="N60" s="52"/>
      <c r="O60" s="24"/>
      <c r="P60" s="24"/>
      <c r="Q60" s="24"/>
      <c r="R60" s="24"/>
      <c r="S60" s="24"/>
      <c r="T60" s="38"/>
    </row>
  </sheetData>
  <mergeCells count="16">
    <mergeCell ref="B59:C59"/>
    <mergeCell ref="D59:E59"/>
    <mergeCell ref="K59:L59"/>
    <mergeCell ref="M59:N59"/>
    <mergeCell ref="B60:C60"/>
    <mergeCell ref="D60:E60"/>
    <mergeCell ref="K60:L60"/>
    <mergeCell ref="M60:N60"/>
    <mergeCell ref="B57:C57"/>
    <mergeCell ref="D57:E57"/>
    <mergeCell ref="K57:L57"/>
    <mergeCell ref="M57:N57"/>
    <mergeCell ref="B58:C58"/>
    <mergeCell ref="D58:E58"/>
    <mergeCell ref="K58:L58"/>
    <mergeCell ref="M58:N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Rogers</dc:creator>
  <cp:lastModifiedBy>Jennifer Rogers</cp:lastModifiedBy>
  <dcterms:created xsi:type="dcterms:W3CDTF">2021-01-13T17:50:03Z</dcterms:created>
  <dcterms:modified xsi:type="dcterms:W3CDTF">2021-01-13T17:50:42Z</dcterms:modified>
</cp:coreProperties>
</file>