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New Postsecondary Board\Strategic_Planning_Committee\"/>
    </mc:Choice>
  </mc:AlternateContent>
  <xr:revisionPtr revIDLastSave="0" documentId="8_{7C17F63B-9EF1-4A6A-8CBC-E7DA2E0FAC6F}" xr6:coauthVersionLast="47" xr6:coauthVersionMax="47" xr10:uidLastSave="{00000000-0000-0000-0000-000000000000}"/>
  <bookViews>
    <workbookView xWindow="-120" yWindow="-120" windowWidth="19440" windowHeight="15000" xr2:uid="{00190F52-5B17-4F74-B01F-FB5D6D316688}"/>
  </bookViews>
  <sheets>
    <sheet name="TABLES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2" i="7" l="1"/>
  <c r="I13" i="7"/>
  <c r="J24" i="7" l="1"/>
  <c r="J23" i="7"/>
  <c r="J18" i="7"/>
  <c r="J17" i="7"/>
  <c r="AK114" i="7" l="1"/>
  <c r="AJ114" i="7"/>
  <c r="AI114" i="7"/>
  <c r="AH114" i="7"/>
  <c r="AG114" i="7"/>
  <c r="AF114" i="7"/>
  <c r="AE114" i="7"/>
  <c r="AD114" i="7"/>
  <c r="AK113" i="7"/>
  <c r="AJ113" i="7"/>
  <c r="AI113" i="7"/>
  <c r="AH113" i="7"/>
  <c r="AG113" i="7"/>
  <c r="AF113" i="7"/>
  <c r="AE113" i="7"/>
  <c r="AD113" i="7"/>
  <c r="AK75" i="7"/>
  <c r="AJ75" i="7"/>
  <c r="AI75" i="7"/>
  <c r="AH75" i="7"/>
  <c r="AG75" i="7"/>
  <c r="AF75" i="7"/>
  <c r="AE75" i="7"/>
  <c r="AD75" i="7"/>
  <c r="AK74" i="7"/>
  <c r="AJ74" i="7"/>
  <c r="AI74" i="7"/>
  <c r="AH74" i="7"/>
  <c r="AG74" i="7"/>
  <c r="AF74" i="7"/>
  <c r="AE74" i="7"/>
  <c r="AD74" i="7"/>
  <c r="I114" i="7"/>
  <c r="H114" i="7"/>
  <c r="G114" i="7"/>
  <c r="F114" i="7"/>
  <c r="E114" i="7"/>
  <c r="D114" i="7"/>
  <c r="C114" i="7"/>
  <c r="B114" i="7"/>
  <c r="I113" i="7"/>
  <c r="H113" i="7"/>
  <c r="G113" i="7"/>
  <c r="F113" i="7"/>
  <c r="E113" i="7"/>
  <c r="D113" i="7"/>
  <c r="C113" i="7"/>
  <c r="B113" i="7"/>
  <c r="I75" i="7"/>
  <c r="H75" i="7"/>
  <c r="G75" i="7"/>
  <c r="F75" i="7"/>
  <c r="E75" i="7"/>
  <c r="D75" i="7"/>
  <c r="C75" i="7"/>
  <c r="B75" i="7"/>
  <c r="I74" i="7"/>
  <c r="H74" i="7"/>
  <c r="G74" i="7"/>
  <c r="F74" i="7"/>
  <c r="E74" i="7"/>
  <c r="D74" i="7"/>
  <c r="C74" i="7"/>
  <c r="B74" i="7"/>
  <c r="AK36" i="7"/>
  <c r="AJ36" i="7"/>
  <c r="AI36" i="7"/>
  <c r="AH36" i="7"/>
  <c r="AG36" i="7"/>
  <c r="AF36" i="7"/>
  <c r="AE36" i="7"/>
  <c r="AD36" i="7"/>
  <c r="AK35" i="7"/>
  <c r="AJ35" i="7"/>
  <c r="AI35" i="7"/>
  <c r="AH35" i="7"/>
  <c r="AG35" i="7"/>
  <c r="AF35" i="7"/>
  <c r="AE35" i="7"/>
  <c r="AD35" i="7"/>
  <c r="C35" i="7"/>
  <c r="D35" i="7"/>
  <c r="E35" i="7"/>
  <c r="F35" i="7"/>
  <c r="G35" i="7"/>
  <c r="H35" i="7"/>
  <c r="I35" i="7"/>
  <c r="C36" i="7"/>
  <c r="D36" i="7"/>
  <c r="E36" i="7"/>
  <c r="F36" i="7"/>
  <c r="G36" i="7"/>
  <c r="H36" i="7"/>
  <c r="I36" i="7"/>
  <c r="B36" i="7"/>
  <c r="B35" i="7"/>
  <c r="BD108" i="7"/>
  <c r="BC108" i="7"/>
  <c r="BB108" i="7"/>
  <c r="BA108" i="7"/>
  <c r="AZ108" i="7"/>
  <c r="AY108" i="7"/>
  <c r="AX108" i="7"/>
  <c r="AW108" i="7"/>
  <c r="BC107" i="7"/>
  <c r="AZ107" i="7"/>
  <c r="AY107" i="7"/>
  <c r="AX107" i="7"/>
  <c r="AW107" i="7"/>
  <c r="BD102" i="7"/>
  <c r="BC102" i="7"/>
  <c r="BB102" i="7"/>
  <c r="BA102" i="7"/>
  <c r="AZ102" i="7"/>
  <c r="AY102" i="7"/>
  <c r="AX102" i="7"/>
  <c r="AW102" i="7"/>
  <c r="BC101" i="7"/>
  <c r="BB101" i="7"/>
  <c r="BA101" i="7"/>
  <c r="AZ101" i="7"/>
  <c r="AY101" i="7"/>
  <c r="AX101" i="7"/>
  <c r="AW101" i="7"/>
  <c r="BD96" i="7"/>
  <c r="BC96" i="7"/>
  <c r="BB96" i="7"/>
  <c r="BA96" i="7"/>
  <c r="AZ96" i="7"/>
  <c r="AY96" i="7"/>
  <c r="AX96" i="7"/>
  <c r="AW96" i="7"/>
  <c r="BD95" i="7"/>
  <c r="BC95" i="7"/>
  <c r="BB95" i="7"/>
  <c r="BA95" i="7"/>
  <c r="AZ95" i="7"/>
  <c r="AY95" i="7"/>
  <c r="AX95" i="7"/>
  <c r="AW95" i="7"/>
  <c r="BD90" i="7"/>
  <c r="BC90" i="7"/>
  <c r="BB90" i="7"/>
  <c r="BA90" i="7"/>
  <c r="AZ90" i="7"/>
  <c r="AY90" i="7"/>
  <c r="AX90" i="7"/>
  <c r="AW90" i="7"/>
  <c r="BC89" i="7"/>
  <c r="BB89" i="7"/>
  <c r="BA89" i="7"/>
  <c r="AZ89" i="7"/>
  <c r="AY89" i="7"/>
  <c r="AX89" i="7"/>
  <c r="AW89" i="7"/>
  <c r="BD84" i="7"/>
  <c r="BC84" i="7"/>
  <c r="BB84" i="7"/>
  <c r="BA84" i="7"/>
  <c r="AZ84" i="7"/>
  <c r="AY84" i="7"/>
  <c r="AX84" i="7"/>
  <c r="BC83" i="7"/>
  <c r="BB83" i="7"/>
  <c r="BA83" i="7"/>
  <c r="AZ83" i="7"/>
  <c r="AY83" i="7"/>
  <c r="AX83" i="7"/>
  <c r="AW83" i="7"/>
  <c r="BD69" i="7"/>
  <c r="BC69" i="7"/>
  <c r="BB69" i="7"/>
  <c r="BA69" i="7"/>
  <c r="AZ69" i="7"/>
  <c r="AY69" i="7"/>
  <c r="AX69" i="7"/>
  <c r="AW69" i="7"/>
  <c r="BC68" i="7"/>
  <c r="BB68" i="7"/>
  <c r="BA68" i="7"/>
  <c r="AZ68" i="7"/>
  <c r="AX68" i="7"/>
  <c r="AW68" i="7"/>
  <c r="BD63" i="7"/>
  <c r="BC63" i="7"/>
  <c r="BB63" i="7"/>
  <c r="BA63" i="7"/>
  <c r="AZ63" i="7"/>
  <c r="AY63" i="7"/>
  <c r="AX63" i="7"/>
  <c r="AW63" i="7"/>
  <c r="BC62" i="7"/>
  <c r="BB62" i="7"/>
  <c r="BA62" i="7"/>
  <c r="AZ62" i="7"/>
  <c r="AY62" i="7"/>
  <c r="AX62" i="7"/>
  <c r="AW62" i="7"/>
  <c r="BD57" i="7"/>
  <c r="BC57" i="7"/>
  <c r="BB57" i="7"/>
  <c r="BA57" i="7"/>
  <c r="AZ57" i="7"/>
  <c r="AY57" i="7"/>
  <c r="AX57" i="7"/>
  <c r="AW57" i="7"/>
  <c r="BC56" i="7"/>
  <c r="BB56" i="7"/>
  <c r="BA56" i="7"/>
  <c r="AZ56" i="7"/>
  <c r="AY56" i="7"/>
  <c r="AX56" i="7"/>
  <c r="AW56" i="7"/>
  <c r="BD51" i="7"/>
  <c r="BC51" i="7"/>
  <c r="BB51" i="7"/>
  <c r="BA51" i="7"/>
  <c r="AZ51" i="7"/>
  <c r="AY51" i="7"/>
  <c r="AX51" i="7"/>
  <c r="AW51" i="7"/>
  <c r="BC50" i="7"/>
  <c r="BB50" i="7"/>
  <c r="BA50" i="7"/>
  <c r="AZ50" i="7"/>
  <c r="AY50" i="7"/>
  <c r="AX50" i="7"/>
  <c r="AW50" i="7"/>
  <c r="BD45" i="7"/>
  <c r="BC45" i="7"/>
  <c r="BB45" i="7"/>
  <c r="BA45" i="7"/>
  <c r="AZ45" i="7"/>
  <c r="AY45" i="7"/>
  <c r="AX45" i="7"/>
  <c r="BD44" i="7"/>
  <c r="BC44" i="7"/>
  <c r="BB44" i="7"/>
  <c r="BA44" i="7"/>
  <c r="AZ44" i="7"/>
  <c r="AY44" i="7"/>
  <c r="AX44" i="7"/>
  <c r="AW44" i="7"/>
  <c r="BD30" i="7"/>
  <c r="BC30" i="7"/>
  <c r="BB30" i="7"/>
  <c r="BA30" i="7"/>
  <c r="AZ30" i="7"/>
  <c r="AY30" i="7"/>
  <c r="AX30" i="7"/>
  <c r="AW30" i="7"/>
  <c r="BD29" i="7"/>
  <c r="BC29" i="7"/>
  <c r="BB29" i="7"/>
  <c r="BA29" i="7"/>
  <c r="AZ29" i="7"/>
  <c r="AY29" i="7"/>
  <c r="AX29" i="7"/>
  <c r="AW29" i="7"/>
  <c r="BD24" i="7"/>
  <c r="BC24" i="7"/>
  <c r="BB24" i="7"/>
  <c r="BA24" i="7"/>
  <c r="AZ24" i="7"/>
  <c r="AY24" i="7"/>
  <c r="AX24" i="7"/>
  <c r="AW24" i="7"/>
  <c r="BD23" i="7"/>
  <c r="BC23" i="7"/>
  <c r="BB23" i="7"/>
  <c r="BA23" i="7"/>
  <c r="AZ23" i="7"/>
  <c r="AY23" i="7"/>
  <c r="AX23" i="7"/>
  <c r="AW23" i="7"/>
  <c r="BD18" i="7"/>
  <c r="BC18" i="7"/>
  <c r="BB18" i="7"/>
  <c r="BA18" i="7"/>
  <c r="AZ18" i="7"/>
  <c r="AY18" i="7"/>
  <c r="AX18" i="7"/>
  <c r="AW18" i="7"/>
  <c r="BC17" i="7"/>
  <c r="BB17" i="7"/>
  <c r="BA17" i="7"/>
  <c r="AZ17" i="7"/>
  <c r="AY17" i="7"/>
  <c r="AX17" i="7"/>
  <c r="AW17" i="7"/>
  <c r="BD12" i="7"/>
  <c r="BC12" i="7"/>
  <c r="BB12" i="7"/>
  <c r="BA12" i="7"/>
  <c r="AZ12" i="7"/>
  <c r="AY12" i="7"/>
  <c r="AX12" i="7"/>
  <c r="AW12" i="7"/>
  <c r="BD11" i="7"/>
  <c r="BC11" i="7"/>
  <c r="BB11" i="7"/>
  <c r="BA11" i="7"/>
  <c r="AZ11" i="7"/>
  <c r="AY11" i="7"/>
  <c r="AX11" i="7"/>
  <c r="AW11" i="7"/>
  <c r="AX5" i="7"/>
  <c r="AY5" i="7"/>
  <c r="AZ5" i="7"/>
  <c r="BA5" i="7"/>
  <c r="BB5" i="7"/>
  <c r="BC5" i="7"/>
  <c r="BD5" i="7"/>
  <c r="AX6" i="7"/>
  <c r="AY6" i="7"/>
  <c r="AZ6" i="7"/>
  <c r="BA6" i="7"/>
  <c r="BB6" i="7"/>
  <c r="BC6" i="7"/>
  <c r="BD6" i="7"/>
  <c r="AW6" i="7"/>
  <c r="AW5" i="7"/>
  <c r="AZ35" i="7" l="1"/>
  <c r="BD35" i="7"/>
  <c r="AZ36" i="7"/>
  <c r="BD36" i="7"/>
  <c r="BA36" i="7"/>
  <c r="BA114" i="7"/>
  <c r="AZ75" i="7"/>
  <c r="AZ113" i="7"/>
  <c r="AW36" i="7"/>
  <c r="AZ74" i="7"/>
  <c r="BD74" i="7"/>
  <c r="BD75" i="7"/>
  <c r="BD113" i="7"/>
  <c r="AZ114" i="7"/>
  <c r="BD114" i="7"/>
  <c r="BA35" i="7"/>
  <c r="AW74" i="7"/>
  <c r="BA74" i="7"/>
  <c r="AW75" i="7"/>
  <c r="BA75" i="7"/>
  <c r="AW113" i="7"/>
  <c r="AW114" i="7"/>
  <c r="AX35" i="7"/>
  <c r="BB35" i="7"/>
  <c r="AX36" i="7"/>
  <c r="BB36" i="7"/>
  <c r="AX74" i="7"/>
  <c r="BB74" i="7"/>
  <c r="AX75" i="7"/>
  <c r="BB75" i="7"/>
  <c r="AX113" i="7"/>
  <c r="BB113" i="7"/>
  <c r="AX114" i="7"/>
  <c r="BB114" i="7"/>
  <c r="AW35" i="7"/>
  <c r="BA113" i="7"/>
  <c r="AY35" i="7"/>
  <c r="BC35" i="7"/>
  <c r="AY36" i="7"/>
  <c r="BC36" i="7"/>
  <c r="AY74" i="7"/>
  <c r="BC74" i="7"/>
  <c r="AY75" i="7"/>
  <c r="BC75" i="7"/>
  <c r="AY113" i="7"/>
  <c r="BC113" i="7"/>
  <c r="AY114" i="7"/>
  <c r="BC114" i="7"/>
  <c r="I128" i="7" l="1"/>
  <c r="I129" i="7"/>
  <c r="I134" i="7"/>
  <c r="I135" i="7"/>
  <c r="I140" i="7"/>
  <c r="I141" i="7"/>
  <c r="I146" i="7"/>
  <c r="I147" i="7"/>
  <c r="I122" i="7"/>
  <c r="I123" i="7"/>
  <c r="J108" i="7"/>
  <c r="J107" i="7"/>
  <c r="J102" i="7"/>
  <c r="J101" i="7"/>
  <c r="J96" i="7"/>
  <c r="J95" i="7"/>
  <c r="J90" i="7"/>
  <c r="J89" i="7"/>
  <c r="J84" i="7"/>
  <c r="J83" i="7"/>
  <c r="J69" i="7"/>
  <c r="J68" i="7"/>
  <c r="J63" i="7"/>
  <c r="J57" i="7"/>
  <c r="J56" i="7"/>
  <c r="J51" i="7"/>
  <c r="J50" i="7"/>
  <c r="J45" i="7"/>
  <c r="J44" i="7"/>
  <c r="J30" i="7"/>
  <c r="J29" i="7"/>
  <c r="J12" i="7"/>
  <c r="J11" i="7"/>
  <c r="J6" i="7"/>
  <c r="J5" i="7"/>
  <c r="AL108" i="7"/>
  <c r="AL107" i="7"/>
  <c r="AL102" i="7"/>
  <c r="AL101" i="7"/>
  <c r="AL96" i="7"/>
  <c r="AL95" i="7"/>
  <c r="AL90" i="7"/>
  <c r="AL89" i="7"/>
  <c r="AL84" i="7"/>
  <c r="AL83" i="7"/>
  <c r="AL69" i="7"/>
  <c r="AL68" i="7"/>
  <c r="AL63" i="7"/>
  <c r="AL62" i="7"/>
  <c r="AL57" i="7"/>
  <c r="AL56" i="7"/>
  <c r="AL51" i="7"/>
  <c r="AL50" i="7"/>
  <c r="AL45" i="7"/>
  <c r="AL44" i="7"/>
  <c r="AL30" i="7"/>
  <c r="AL24" i="7"/>
  <c r="AL18" i="7"/>
  <c r="AL12" i="7"/>
  <c r="AL6" i="7"/>
  <c r="AL29" i="7"/>
  <c r="AL23" i="7"/>
  <c r="AL17" i="7"/>
  <c r="AL11" i="7"/>
  <c r="AK122" i="7"/>
  <c r="AK123" i="7"/>
  <c r="AK128" i="7"/>
  <c r="AK129" i="7"/>
  <c r="AK134" i="7"/>
  <c r="AK135" i="7"/>
  <c r="AK140" i="7"/>
  <c r="AK141" i="7"/>
  <c r="AK146" i="7"/>
  <c r="AK147" i="7"/>
  <c r="AK109" i="7"/>
  <c r="AK103" i="7"/>
  <c r="AK97" i="7"/>
  <c r="AK91" i="7"/>
  <c r="AK85" i="7"/>
  <c r="I109" i="7"/>
  <c r="I103" i="7"/>
  <c r="I97" i="7"/>
  <c r="I91" i="7"/>
  <c r="I85" i="7"/>
  <c r="AK70" i="7"/>
  <c r="AK64" i="7"/>
  <c r="AK58" i="7"/>
  <c r="AK52" i="7"/>
  <c r="AK46" i="7"/>
  <c r="I70" i="7"/>
  <c r="I64" i="7"/>
  <c r="I58" i="7"/>
  <c r="I52" i="7"/>
  <c r="I46" i="7"/>
  <c r="AL5" i="7"/>
  <c r="AK31" i="7"/>
  <c r="AK25" i="7"/>
  <c r="AK19" i="7"/>
  <c r="AK13" i="7"/>
  <c r="AK7" i="7"/>
  <c r="I31" i="7"/>
  <c r="I25" i="7"/>
  <c r="I19" i="7"/>
  <c r="I7" i="7"/>
  <c r="D31" i="7"/>
  <c r="D25" i="7"/>
  <c r="D19" i="7"/>
  <c r="D13" i="7"/>
  <c r="D7" i="7"/>
  <c r="AF31" i="7"/>
  <c r="AF25" i="7"/>
  <c r="AF19" i="7"/>
  <c r="AF13" i="7"/>
  <c r="AF7" i="7"/>
  <c r="AE122" i="7"/>
  <c r="AF122" i="7"/>
  <c r="AG122" i="7"/>
  <c r="AH122" i="7"/>
  <c r="AI122" i="7"/>
  <c r="AJ122" i="7"/>
  <c r="AE123" i="7"/>
  <c r="AF123" i="7"/>
  <c r="AG123" i="7"/>
  <c r="AH123" i="7"/>
  <c r="AI123" i="7"/>
  <c r="AJ123" i="7"/>
  <c r="AE91" i="7"/>
  <c r="AE85" i="7"/>
  <c r="AF85" i="7"/>
  <c r="AG85" i="7"/>
  <c r="AH85" i="7"/>
  <c r="AI85" i="7"/>
  <c r="AJ85" i="7"/>
  <c r="C109" i="7"/>
  <c r="D109" i="7"/>
  <c r="E109" i="7"/>
  <c r="F109" i="7"/>
  <c r="G109" i="7"/>
  <c r="H109" i="7"/>
  <c r="C103" i="7"/>
  <c r="D103" i="7"/>
  <c r="E103" i="7"/>
  <c r="E104" i="7" s="1"/>
  <c r="F103" i="7"/>
  <c r="G103" i="7"/>
  <c r="H103" i="7"/>
  <c r="C97" i="7"/>
  <c r="D97" i="7"/>
  <c r="E97" i="7"/>
  <c r="E98" i="7" s="1"/>
  <c r="F97" i="7"/>
  <c r="G97" i="7"/>
  <c r="H97" i="7"/>
  <c r="C91" i="7"/>
  <c r="D91" i="7"/>
  <c r="E91" i="7"/>
  <c r="F91" i="7"/>
  <c r="G91" i="7"/>
  <c r="H91" i="7"/>
  <c r="C85" i="7"/>
  <c r="D85" i="7"/>
  <c r="E85" i="7"/>
  <c r="F85" i="7"/>
  <c r="G85" i="7"/>
  <c r="H85" i="7"/>
  <c r="AE46" i="7"/>
  <c r="AF46" i="7"/>
  <c r="AG46" i="7"/>
  <c r="AH46" i="7"/>
  <c r="AI46" i="7"/>
  <c r="AJ46" i="7"/>
  <c r="C64" i="7"/>
  <c r="D64" i="7"/>
  <c r="E64" i="7"/>
  <c r="F64" i="7"/>
  <c r="G64" i="7"/>
  <c r="H64" i="7"/>
  <c r="C58" i="7"/>
  <c r="D58" i="7"/>
  <c r="E58" i="7"/>
  <c r="F58" i="7"/>
  <c r="G58" i="7"/>
  <c r="H58" i="7"/>
  <c r="C52" i="7"/>
  <c r="D52" i="7"/>
  <c r="E52" i="7"/>
  <c r="F52" i="7"/>
  <c r="G52" i="7"/>
  <c r="H52" i="7"/>
  <c r="C46" i="7"/>
  <c r="D46" i="7"/>
  <c r="E46" i="7"/>
  <c r="F46" i="7"/>
  <c r="G46" i="7"/>
  <c r="H46" i="7"/>
  <c r="AE13" i="7"/>
  <c r="AE14" i="7" s="1"/>
  <c r="AE7" i="7"/>
  <c r="AG7" i="7"/>
  <c r="AH7" i="7"/>
  <c r="AI7" i="7"/>
  <c r="AJ7" i="7"/>
  <c r="AD7" i="7"/>
  <c r="C7" i="7"/>
  <c r="E7" i="7"/>
  <c r="F7" i="7"/>
  <c r="G7" i="7"/>
  <c r="H7" i="7"/>
  <c r="B7" i="7"/>
  <c r="AD123" i="7"/>
  <c r="AD122" i="7"/>
  <c r="C140" i="7"/>
  <c r="D140" i="7"/>
  <c r="E140" i="7"/>
  <c r="F140" i="7"/>
  <c r="G140" i="7"/>
  <c r="H140" i="7"/>
  <c r="C141" i="7"/>
  <c r="D141" i="7"/>
  <c r="E141" i="7"/>
  <c r="F141" i="7"/>
  <c r="G141" i="7"/>
  <c r="H141" i="7"/>
  <c r="C134" i="7"/>
  <c r="D134" i="7"/>
  <c r="E134" i="7"/>
  <c r="F134" i="7"/>
  <c r="G134" i="7"/>
  <c r="H134" i="7"/>
  <c r="C135" i="7"/>
  <c r="D135" i="7"/>
  <c r="E135" i="7"/>
  <c r="F135" i="7"/>
  <c r="G135" i="7"/>
  <c r="H135" i="7"/>
  <c r="C128" i="7"/>
  <c r="D128" i="7"/>
  <c r="E128" i="7"/>
  <c r="F128" i="7"/>
  <c r="G128" i="7"/>
  <c r="H128" i="7"/>
  <c r="C129" i="7"/>
  <c r="D129" i="7"/>
  <c r="E129" i="7"/>
  <c r="F129" i="7"/>
  <c r="G129" i="7"/>
  <c r="H129" i="7"/>
  <c r="C123" i="7"/>
  <c r="D123" i="7"/>
  <c r="E123" i="7"/>
  <c r="F123" i="7"/>
  <c r="G123" i="7"/>
  <c r="H123" i="7"/>
  <c r="C122" i="7"/>
  <c r="D122" i="7"/>
  <c r="E122" i="7"/>
  <c r="F122" i="7"/>
  <c r="G122" i="7"/>
  <c r="H122" i="7"/>
  <c r="B123" i="7"/>
  <c r="B122" i="7"/>
  <c r="AD85" i="7"/>
  <c r="B85" i="7"/>
  <c r="AD91" i="7"/>
  <c r="AD52" i="7"/>
  <c r="AD46" i="7"/>
  <c r="B70" i="7"/>
  <c r="B64" i="7"/>
  <c r="B58" i="7"/>
  <c r="B52" i="7"/>
  <c r="K47" i="7"/>
  <c r="B46" i="7"/>
  <c r="AD25" i="7"/>
  <c r="AD19" i="7"/>
  <c r="AD13" i="7"/>
  <c r="C146" i="7"/>
  <c r="D146" i="7"/>
  <c r="E146" i="7"/>
  <c r="F146" i="7"/>
  <c r="G146" i="7"/>
  <c r="H146" i="7"/>
  <c r="C147" i="7"/>
  <c r="D147" i="7"/>
  <c r="E147" i="7"/>
  <c r="F147" i="7"/>
  <c r="G147" i="7"/>
  <c r="H147" i="7"/>
  <c r="B134" i="7"/>
  <c r="B135" i="7"/>
  <c r="B140" i="7"/>
  <c r="B141" i="7"/>
  <c r="B146" i="7"/>
  <c r="B147" i="7"/>
  <c r="B129" i="7"/>
  <c r="B128" i="7"/>
  <c r="B109" i="7"/>
  <c r="AE147" i="7"/>
  <c r="AI109" i="7"/>
  <c r="AE109" i="7"/>
  <c r="B103" i="7"/>
  <c r="AJ103" i="7"/>
  <c r="AI103" i="7"/>
  <c r="AG103" i="7"/>
  <c r="B97" i="7"/>
  <c r="AG97" i="7"/>
  <c r="AE97" i="7"/>
  <c r="AH97" i="7"/>
  <c r="B91" i="7"/>
  <c r="AJ91" i="7"/>
  <c r="AH91" i="7"/>
  <c r="H70" i="7"/>
  <c r="G70" i="7"/>
  <c r="F70" i="7"/>
  <c r="E70" i="7"/>
  <c r="D70" i="7"/>
  <c r="C70" i="7"/>
  <c r="AI70" i="7"/>
  <c r="AD70" i="7"/>
  <c r="AH70" i="7"/>
  <c r="AH64" i="7"/>
  <c r="AJ64" i="7"/>
  <c r="AI64" i="7"/>
  <c r="AF64" i="7"/>
  <c r="AD135" i="7"/>
  <c r="AJ58" i="7"/>
  <c r="AI58" i="7"/>
  <c r="AD129" i="7"/>
  <c r="AJ52" i="7"/>
  <c r="AH52" i="7"/>
  <c r="AG52" i="7"/>
  <c r="AF52" i="7"/>
  <c r="H31" i="7"/>
  <c r="G31" i="7"/>
  <c r="F31" i="7"/>
  <c r="E31" i="7"/>
  <c r="C31" i="7"/>
  <c r="B31" i="7"/>
  <c r="AJ31" i="7"/>
  <c r="AI31" i="7"/>
  <c r="AD146" i="7"/>
  <c r="AW146" i="7" s="1"/>
  <c r="H25" i="7"/>
  <c r="G25" i="7"/>
  <c r="F25" i="7"/>
  <c r="E25" i="7"/>
  <c r="C25" i="7"/>
  <c r="B25" i="7"/>
  <c r="AE25" i="7"/>
  <c r="AJ25" i="7"/>
  <c r="AI25" i="7"/>
  <c r="AH25" i="7"/>
  <c r="AG25" i="7"/>
  <c r="H19" i="7"/>
  <c r="G19" i="7"/>
  <c r="F19" i="7"/>
  <c r="E19" i="7"/>
  <c r="C19" i="7"/>
  <c r="B19" i="7"/>
  <c r="AG135" i="7"/>
  <c r="AJ134" i="7"/>
  <c r="AG19" i="7"/>
  <c r="AE19" i="7"/>
  <c r="AD134" i="7"/>
  <c r="H13" i="7"/>
  <c r="G13" i="7"/>
  <c r="F13" i="7"/>
  <c r="E13" i="7"/>
  <c r="C13" i="7"/>
  <c r="B13" i="7"/>
  <c r="AG13" i="7"/>
  <c r="AJ13" i="7"/>
  <c r="AH13" i="7"/>
  <c r="AD128" i="7"/>
  <c r="J25" i="7" l="1"/>
  <c r="J26" i="7" s="1"/>
  <c r="J19" i="7"/>
  <c r="J20" i="7" s="1"/>
  <c r="BE30" i="7"/>
  <c r="BE29" i="7"/>
  <c r="AL74" i="7"/>
  <c r="BC103" i="7"/>
  <c r="AL75" i="7"/>
  <c r="AK26" i="7"/>
  <c r="AL114" i="7"/>
  <c r="B53" i="7"/>
  <c r="F47" i="7"/>
  <c r="F76" i="7"/>
  <c r="D53" i="7"/>
  <c r="F59" i="7"/>
  <c r="H65" i="7"/>
  <c r="D65" i="7"/>
  <c r="H86" i="7"/>
  <c r="H115" i="7"/>
  <c r="D86" i="7"/>
  <c r="D115" i="7"/>
  <c r="F92" i="7"/>
  <c r="H104" i="7"/>
  <c r="D104" i="7"/>
  <c r="F110" i="7"/>
  <c r="D20" i="7"/>
  <c r="I14" i="7"/>
  <c r="I53" i="7"/>
  <c r="AK47" i="7"/>
  <c r="AK76" i="7"/>
  <c r="I104" i="7"/>
  <c r="J74" i="7"/>
  <c r="J114" i="7"/>
  <c r="F14" i="7"/>
  <c r="G20" i="7"/>
  <c r="F71" i="7"/>
  <c r="B14" i="7"/>
  <c r="G14" i="7"/>
  <c r="C20" i="7"/>
  <c r="H20" i="7"/>
  <c r="E26" i="7"/>
  <c r="C32" i="7"/>
  <c r="H32" i="7"/>
  <c r="C71" i="7"/>
  <c r="G71" i="7"/>
  <c r="B92" i="7"/>
  <c r="B98" i="7"/>
  <c r="B104" i="7"/>
  <c r="B110" i="7"/>
  <c r="B59" i="7"/>
  <c r="E47" i="7"/>
  <c r="E76" i="7"/>
  <c r="G53" i="7"/>
  <c r="C53" i="7"/>
  <c r="E59" i="7"/>
  <c r="G65" i="7"/>
  <c r="C65" i="7"/>
  <c r="G86" i="7"/>
  <c r="G115" i="7"/>
  <c r="C86" i="7"/>
  <c r="C115" i="7"/>
  <c r="E92" i="7"/>
  <c r="H98" i="7"/>
  <c r="D98" i="7"/>
  <c r="G104" i="7"/>
  <c r="C104" i="7"/>
  <c r="E110" i="7"/>
  <c r="D26" i="7"/>
  <c r="D143" i="7" s="1"/>
  <c r="I20" i="7"/>
  <c r="I59" i="7"/>
  <c r="I86" i="7"/>
  <c r="I115" i="7"/>
  <c r="I110" i="7"/>
  <c r="J75" i="7"/>
  <c r="B20" i="7"/>
  <c r="H26" i="7"/>
  <c r="C14" i="7"/>
  <c r="AX14" i="7" s="1"/>
  <c r="H14" i="7"/>
  <c r="E20" i="7"/>
  <c r="F26" i="7"/>
  <c r="E32" i="7"/>
  <c r="D71" i="7"/>
  <c r="H71" i="7"/>
  <c r="B76" i="7"/>
  <c r="B65" i="7"/>
  <c r="H47" i="7"/>
  <c r="H76" i="7"/>
  <c r="D47" i="7"/>
  <c r="D76" i="7"/>
  <c r="F53" i="7"/>
  <c r="H59" i="7"/>
  <c r="D59" i="7"/>
  <c r="F65" i="7"/>
  <c r="F86" i="7"/>
  <c r="F115" i="7"/>
  <c r="H92" i="7"/>
  <c r="D92" i="7"/>
  <c r="G98" i="7"/>
  <c r="C98" i="7"/>
  <c r="F104" i="7"/>
  <c r="H110" i="7"/>
  <c r="D110" i="7"/>
  <c r="D32" i="7"/>
  <c r="I26" i="7"/>
  <c r="I65" i="7"/>
  <c r="I92" i="7"/>
  <c r="AK115" i="7"/>
  <c r="AL113" i="7"/>
  <c r="B32" i="7"/>
  <c r="E14" i="7"/>
  <c r="F20" i="7"/>
  <c r="B26" i="7"/>
  <c r="G26" i="7"/>
  <c r="F32" i="7"/>
  <c r="E71" i="7"/>
  <c r="B71" i="7"/>
  <c r="B86" i="7"/>
  <c r="B115" i="7"/>
  <c r="G47" i="7"/>
  <c r="G76" i="7"/>
  <c r="C47" i="7"/>
  <c r="C76" i="7"/>
  <c r="E53" i="7"/>
  <c r="G59" i="7"/>
  <c r="C59" i="7"/>
  <c r="E65" i="7"/>
  <c r="E86" i="7"/>
  <c r="E115" i="7"/>
  <c r="G92" i="7"/>
  <c r="C92" i="7"/>
  <c r="F98" i="7"/>
  <c r="G110" i="7"/>
  <c r="C110" i="7"/>
  <c r="D14" i="7"/>
  <c r="I32" i="7"/>
  <c r="I47" i="7"/>
  <c r="I76" i="7"/>
  <c r="I71" i="7"/>
  <c r="I98" i="7"/>
  <c r="J113" i="7"/>
  <c r="AZ135" i="7"/>
  <c r="F8" i="7"/>
  <c r="F37" i="7"/>
  <c r="AK8" i="7"/>
  <c r="AK37" i="7"/>
  <c r="G8" i="7"/>
  <c r="G37" i="7"/>
  <c r="B8" i="7"/>
  <c r="B37" i="7"/>
  <c r="E8" i="7"/>
  <c r="E37" i="7"/>
  <c r="AF37" i="7"/>
  <c r="AL35" i="7"/>
  <c r="BD146" i="7"/>
  <c r="BD134" i="7"/>
  <c r="BE24" i="7"/>
  <c r="J35" i="7"/>
  <c r="I8" i="7"/>
  <c r="I37" i="7"/>
  <c r="H8" i="7"/>
  <c r="H37" i="7"/>
  <c r="C8" i="7"/>
  <c r="C37" i="7"/>
  <c r="D8" i="7"/>
  <c r="D37" i="7"/>
  <c r="BE11" i="7"/>
  <c r="BE6" i="7"/>
  <c r="AL36" i="7"/>
  <c r="BE51" i="7"/>
  <c r="BE63" i="7"/>
  <c r="BE83" i="7"/>
  <c r="BE95" i="7"/>
  <c r="BE107" i="7"/>
  <c r="J36" i="7"/>
  <c r="BC134" i="7"/>
  <c r="I152" i="7"/>
  <c r="BB64" i="7"/>
  <c r="BB103" i="7"/>
  <c r="B124" i="7"/>
  <c r="AW134" i="7"/>
  <c r="BC64" i="7"/>
  <c r="BE50" i="7"/>
  <c r="BE62" i="7"/>
  <c r="BE90" i="7"/>
  <c r="BE102" i="7"/>
  <c r="I153" i="7"/>
  <c r="AY52" i="7"/>
  <c r="AY64" i="7"/>
  <c r="AZ103" i="7"/>
  <c r="AX109" i="7"/>
  <c r="BB109" i="7"/>
  <c r="BD147" i="7"/>
  <c r="BD135" i="7"/>
  <c r="BE23" i="7"/>
  <c r="AX147" i="7"/>
  <c r="G152" i="7"/>
  <c r="C152" i="7"/>
  <c r="E153" i="7"/>
  <c r="BC7" i="7"/>
  <c r="AX7" i="7"/>
  <c r="BD46" i="7"/>
  <c r="BD140" i="7"/>
  <c r="BD128" i="7"/>
  <c r="BE12" i="7"/>
  <c r="BE44" i="7"/>
  <c r="BE56" i="7"/>
  <c r="BE68" i="7"/>
  <c r="BE84" i="7"/>
  <c r="BE96" i="7"/>
  <c r="BE108" i="7"/>
  <c r="AW135" i="7"/>
  <c r="BB31" i="7"/>
  <c r="AW129" i="7"/>
  <c r="J141" i="7"/>
  <c r="BE18" i="7"/>
  <c r="AE26" i="7"/>
  <c r="AX25" i="7"/>
  <c r="AH71" i="7"/>
  <c r="BA70" i="7"/>
  <c r="AD86" i="7"/>
  <c r="AL123" i="7"/>
  <c r="AW123" i="7"/>
  <c r="AH86" i="7"/>
  <c r="BA85" i="7"/>
  <c r="BB122" i="7"/>
  <c r="AF14" i="7"/>
  <c r="AY13" i="7"/>
  <c r="AH26" i="7"/>
  <c r="BA25" i="7"/>
  <c r="AJ32" i="7"/>
  <c r="BC31" i="7"/>
  <c r="AZ52" i="7"/>
  <c r="BB58" i="7"/>
  <c r="AD71" i="7"/>
  <c r="AW70" i="7"/>
  <c r="AE98" i="7"/>
  <c r="AX97" i="7"/>
  <c r="AD26" i="7"/>
  <c r="AW25" i="7"/>
  <c r="AD53" i="7"/>
  <c r="AW52" i="7"/>
  <c r="J122" i="7"/>
  <c r="B152" i="7"/>
  <c r="F152" i="7"/>
  <c r="H153" i="7"/>
  <c r="D153" i="7"/>
  <c r="J7" i="7"/>
  <c r="AI8" i="7"/>
  <c r="BB7" i="7"/>
  <c r="AX13" i="7"/>
  <c r="AH47" i="7"/>
  <c r="BA46" i="7"/>
  <c r="AG86" i="7"/>
  <c r="AZ85" i="7"/>
  <c r="BC123" i="7"/>
  <c r="AY123" i="7"/>
  <c r="BA122" i="7"/>
  <c r="AF20" i="7"/>
  <c r="AY19" i="7"/>
  <c r="AK20" i="7"/>
  <c r="BD19" i="7"/>
  <c r="BE5" i="7"/>
  <c r="AK71" i="7"/>
  <c r="AK92" i="7"/>
  <c r="BD91" i="7"/>
  <c r="BD141" i="7"/>
  <c r="BD129" i="7"/>
  <c r="AH14" i="7"/>
  <c r="BA13" i="7"/>
  <c r="AG26" i="7"/>
  <c r="AZ25" i="7"/>
  <c r="AD20" i="7"/>
  <c r="AW19" i="7"/>
  <c r="AZ123" i="7"/>
  <c r="AX122" i="7"/>
  <c r="AK86" i="7"/>
  <c r="BD122" i="7"/>
  <c r="AK152" i="7"/>
  <c r="AW128" i="7"/>
  <c r="AG14" i="7"/>
  <c r="AZ13" i="7"/>
  <c r="AE20" i="7"/>
  <c r="AX19" i="7"/>
  <c r="AI26" i="7"/>
  <c r="BB25" i="7"/>
  <c r="AH53" i="7"/>
  <c r="BA53" i="7" s="1"/>
  <c r="BA52" i="7"/>
  <c r="AJ59" i="7"/>
  <c r="BC58" i="7"/>
  <c r="AI71" i="7"/>
  <c r="BB70" i="7"/>
  <c r="AJ92" i="7"/>
  <c r="BC91" i="7"/>
  <c r="AG98" i="7"/>
  <c r="AZ98" i="7" s="1"/>
  <c r="AZ97" i="7"/>
  <c r="AE8" i="7"/>
  <c r="AD92" i="7"/>
  <c r="AW91" i="7"/>
  <c r="J123" i="7"/>
  <c r="B153" i="7"/>
  <c r="E152" i="7"/>
  <c r="G153" i="7"/>
  <c r="C153" i="7"/>
  <c r="BA7" i="7"/>
  <c r="AG47" i="7"/>
  <c r="AZ46" i="7"/>
  <c r="AJ86" i="7"/>
  <c r="BC85" i="7"/>
  <c r="AF86" i="7"/>
  <c r="AY85" i="7"/>
  <c r="BB123" i="7"/>
  <c r="AX123" i="7"/>
  <c r="AZ122" i="7"/>
  <c r="AF26" i="7"/>
  <c r="AY25" i="7"/>
  <c r="AK53" i="7"/>
  <c r="BD53" i="7" s="1"/>
  <c r="BD52" i="7"/>
  <c r="AK98" i="7"/>
  <c r="BD97" i="7"/>
  <c r="BE17" i="7"/>
  <c r="AD47" i="7"/>
  <c r="AW46" i="7"/>
  <c r="AI47" i="7"/>
  <c r="BB46" i="7"/>
  <c r="AE47" i="7"/>
  <c r="AX46" i="7"/>
  <c r="AE92" i="7"/>
  <c r="AK14" i="7"/>
  <c r="BD13" i="7"/>
  <c r="AK32" i="7"/>
  <c r="BD31" i="7"/>
  <c r="AK65" i="7"/>
  <c r="BD64" i="7"/>
  <c r="AK110" i="7"/>
  <c r="BD109" i="7"/>
  <c r="BC13" i="7"/>
  <c r="AZ19" i="7"/>
  <c r="AJ26" i="7"/>
  <c r="BC25" i="7"/>
  <c r="AJ53" i="7"/>
  <c r="BC52" i="7"/>
  <c r="AH65" i="7"/>
  <c r="BA64" i="7"/>
  <c r="J134" i="7"/>
  <c r="AD14" i="7"/>
  <c r="AW13" i="7"/>
  <c r="H152" i="7"/>
  <c r="D152" i="7"/>
  <c r="F153" i="7"/>
  <c r="AL122" i="7"/>
  <c r="AW122" i="7"/>
  <c r="AD8" i="7"/>
  <c r="AZ7" i="7"/>
  <c r="AJ47" i="7"/>
  <c r="BC46" i="7"/>
  <c r="AF47" i="7"/>
  <c r="AY46" i="7"/>
  <c r="AI86" i="7"/>
  <c r="BB85" i="7"/>
  <c r="AE86" i="7"/>
  <c r="AX85" i="7"/>
  <c r="BA123" i="7"/>
  <c r="BC122" i="7"/>
  <c r="AY122" i="7"/>
  <c r="AF8" i="7"/>
  <c r="AY7" i="7"/>
  <c r="AF32" i="7"/>
  <c r="AY31" i="7"/>
  <c r="AK124" i="7"/>
  <c r="AK125" i="7" s="1"/>
  <c r="BD7" i="7"/>
  <c r="AK142" i="7"/>
  <c r="BD25" i="7"/>
  <c r="AK59" i="7"/>
  <c r="BD58" i="7"/>
  <c r="AK104" i="7"/>
  <c r="BD103" i="7"/>
  <c r="BD123" i="7"/>
  <c r="AK153" i="7"/>
  <c r="BE45" i="7"/>
  <c r="BE57" i="7"/>
  <c r="BE69" i="7"/>
  <c r="BE89" i="7"/>
  <c r="BE101" i="7"/>
  <c r="AL25" i="7"/>
  <c r="AL26" i="7" s="1"/>
  <c r="J58" i="7"/>
  <c r="J97" i="7"/>
  <c r="I148" i="7"/>
  <c r="I142" i="7"/>
  <c r="I136" i="7"/>
  <c r="I130" i="7"/>
  <c r="J13" i="7"/>
  <c r="J52" i="7"/>
  <c r="J91" i="7"/>
  <c r="J147" i="7"/>
  <c r="J135" i="7"/>
  <c r="J129" i="7"/>
  <c r="AE124" i="7"/>
  <c r="AK148" i="7"/>
  <c r="AK136" i="7"/>
  <c r="AK130" i="7"/>
  <c r="AL7" i="7"/>
  <c r="AL46" i="7"/>
  <c r="AL85" i="7"/>
  <c r="J31" i="7"/>
  <c r="J46" i="7"/>
  <c r="J70" i="7"/>
  <c r="J85" i="7"/>
  <c r="J109" i="7"/>
  <c r="I124" i="7"/>
  <c r="J146" i="7"/>
  <c r="J140" i="7"/>
  <c r="J128" i="7"/>
  <c r="J64" i="7"/>
  <c r="J103" i="7"/>
  <c r="AD124" i="7"/>
  <c r="AD125" i="7" s="1"/>
  <c r="B47" i="7"/>
  <c r="AJ109" i="7"/>
  <c r="AJ97" i="7"/>
  <c r="AJ70" i="7"/>
  <c r="AJ124" i="7"/>
  <c r="AJ14" i="7"/>
  <c r="H124" i="7"/>
  <c r="AJ8" i="7"/>
  <c r="AI91" i="7"/>
  <c r="AI147" i="7"/>
  <c r="BB147" i="7" s="1"/>
  <c r="AI32" i="7"/>
  <c r="AI19" i="7"/>
  <c r="AI124" i="7"/>
  <c r="AH58" i="7"/>
  <c r="AH109" i="7"/>
  <c r="AH98" i="7"/>
  <c r="AH124" i="7"/>
  <c r="AH19" i="7"/>
  <c r="AH8" i="7"/>
  <c r="AG104" i="7"/>
  <c r="AZ104" i="7" s="1"/>
  <c r="AG124" i="7"/>
  <c r="AG125" i="7" s="1"/>
  <c r="AG20" i="7"/>
  <c r="AG8" i="7"/>
  <c r="E124" i="7"/>
  <c r="AF109" i="7"/>
  <c r="AF103" i="7"/>
  <c r="AF97" i="7"/>
  <c r="AF134" i="7"/>
  <c r="AY134" i="7" s="1"/>
  <c r="AF70" i="7"/>
  <c r="AF58" i="7"/>
  <c r="AF53" i="7"/>
  <c r="AY53" i="7" s="1"/>
  <c r="D124" i="7"/>
  <c r="AF124" i="7"/>
  <c r="D130" i="7"/>
  <c r="AI110" i="7"/>
  <c r="AE110" i="7"/>
  <c r="AG109" i="7"/>
  <c r="AE103" i="7"/>
  <c r="AJ104" i="7"/>
  <c r="AH103" i="7"/>
  <c r="AI104" i="7"/>
  <c r="D136" i="7"/>
  <c r="AI97" i="7"/>
  <c r="AG91" i="7"/>
  <c r="H130" i="7"/>
  <c r="AF91" i="7"/>
  <c r="AH92" i="7"/>
  <c r="F142" i="7"/>
  <c r="AE70" i="7"/>
  <c r="AE58" i="7"/>
  <c r="AE64" i="7"/>
  <c r="AG146" i="7"/>
  <c r="AZ146" i="7" s="1"/>
  <c r="AH146" i="7"/>
  <c r="BA146" i="7" s="1"/>
  <c r="AG70" i="7"/>
  <c r="AJ65" i="7"/>
  <c r="AF65" i="7"/>
  <c r="AI65" i="7"/>
  <c r="BB65" i="7" s="1"/>
  <c r="AG64" i="7"/>
  <c r="AI59" i="7"/>
  <c r="AG58" i="7"/>
  <c r="AI52" i="7"/>
  <c r="H53" i="7"/>
  <c r="AG53" i="7"/>
  <c r="AZ53" i="7" s="1"/>
  <c r="AE52" i="7"/>
  <c r="C142" i="7"/>
  <c r="D142" i="7"/>
  <c r="F136" i="7"/>
  <c r="G124" i="7"/>
  <c r="C124" i="7"/>
  <c r="F124" i="7"/>
  <c r="AE31" i="7"/>
  <c r="C136" i="7"/>
  <c r="AH31" i="7"/>
  <c r="AG31" i="7"/>
  <c r="E142" i="7"/>
  <c r="H142" i="7"/>
  <c r="G142" i="7"/>
  <c r="E136" i="7"/>
  <c r="H136" i="7"/>
  <c r="AJ19" i="7"/>
  <c r="G136" i="7"/>
  <c r="F130" i="7"/>
  <c r="E130" i="7"/>
  <c r="AI13" i="7"/>
  <c r="G130" i="7"/>
  <c r="C130" i="7"/>
  <c r="AE129" i="7"/>
  <c r="AH128" i="7"/>
  <c r="BA128" i="7" s="1"/>
  <c r="AE135" i="7"/>
  <c r="AX135" i="7" s="1"/>
  <c r="AI135" i="7"/>
  <c r="BB135" i="7" s="1"/>
  <c r="AE141" i="7"/>
  <c r="AX141" i="7" s="1"/>
  <c r="AI141" i="7"/>
  <c r="BB141" i="7" s="1"/>
  <c r="AH147" i="7"/>
  <c r="BA147" i="7" s="1"/>
  <c r="AI129" i="7"/>
  <c r="BB129" i="7" s="1"/>
  <c r="AG129" i="7"/>
  <c r="AZ129" i="7" s="1"/>
  <c r="AH134" i="7"/>
  <c r="BA134" i="7" s="1"/>
  <c r="AF135" i="7"/>
  <c r="AY135" i="7" s="1"/>
  <c r="AJ135" i="7"/>
  <c r="BC135" i="7" s="1"/>
  <c r="AH140" i="7"/>
  <c r="BA140" i="7" s="1"/>
  <c r="AF141" i="7"/>
  <c r="AY141" i="7" s="1"/>
  <c r="AJ141" i="7"/>
  <c r="BC141" i="7" s="1"/>
  <c r="AD140" i="7"/>
  <c r="AW140" i="7" s="1"/>
  <c r="AD103" i="7"/>
  <c r="AF128" i="7"/>
  <c r="AY128" i="7" s="1"/>
  <c r="AJ128" i="7"/>
  <c r="BC128" i="7" s="1"/>
  <c r="AH129" i="7"/>
  <c r="BA129" i="7" s="1"/>
  <c r="AE134" i="7"/>
  <c r="AI134" i="7"/>
  <c r="BB134" i="7" s="1"/>
  <c r="AG141" i="7"/>
  <c r="AZ141" i="7" s="1"/>
  <c r="AF147" i="7"/>
  <c r="AY147" i="7" s="1"/>
  <c r="AJ147" i="7"/>
  <c r="BC147" i="7" s="1"/>
  <c r="AD141" i="7"/>
  <c r="AW141" i="7" s="1"/>
  <c r="AG128" i="7"/>
  <c r="AZ128" i="7" s="1"/>
  <c r="AH135" i="7"/>
  <c r="AF140" i="7"/>
  <c r="AY140" i="7" s="1"/>
  <c r="AJ140" i="7"/>
  <c r="BC140" i="7" s="1"/>
  <c r="AH141" i="7"/>
  <c r="BA141" i="7" s="1"/>
  <c r="AE146" i="7"/>
  <c r="AI146" i="7"/>
  <c r="BB146" i="7" s="1"/>
  <c r="AG147" i="7"/>
  <c r="AZ147" i="7" s="1"/>
  <c r="AD97" i="7"/>
  <c r="AD109" i="7"/>
  <c r="AG140" i="7"/>
  <c r="AZ140" i="7" s="1"/>
  <c r="AF146" i="7"/>
  <c r="AY146" i="7" s="1"/>
  <c r="AJ146" i="7"/>
  <c r="BC146" i="7" s="1"/>
  <c r="AD147" i="7"/>
  <c r="AW147" i="7" s="1"/>
  <c r="AD64" i="7"/>
  <c r="AD58" i="7"/>
  <c r="AE140" i="7"/>
  <c r="AX140" i="7" s="1"/>
  <c r="AI140" i="7"/>
  <c r="BB140" i="7" s="1"/>
  <c r="AF129" i="7"/>
  <c r="AY129" i="7" s="1"/>
  <c r="AG134" i="7"/>
  <c r="AZ134" i="7" s="1"/>
  <c r="AJ129" i="7"/>
  <c r="BC129" i="7" s="1"/>
  <c r="AE128" i="7"/>
  <c r="AI128" i="7"/>
  <c r="BB128" i="7" s="1"/>
  <c r="AD31" i="7"/>
  <c r="D148" i="7"/>
  <c r="H148" i="7"/>
  <c r="B130" i="7"/>
  <c r="G148" i="7"/>
  <c r="C148" i="7"/>
  <c r="B148" i="7"/>
  <c r="B142" i="7"/>
  <c r="B136" i="7"/>
  <c r="F148" i="7"/>
  <c r="E148" i="7"/>
  <c r="G32" i="7"/>
  <c r="C26" i="7"/>
  <c r="AD130" i="7"/>
  <c r="G143" i="7" l="1"/>
  <c r="B143" i="7"/>
  <c r="E137" i="7"/>
  <c r="BB59" i="7"/>
  <c r="BC65" i="7"/>
  <c r="AW26" i="7"/>
  <c r="H143" i="7"/>
  <c r="I143" i="7"/>
  <c r="I131" i="7"/>
  <c r="BC59" i="7"/>
  <c r="BA98" i="7"/>
  <c r="BA65" i="7"/>
  <c r="F131" i="7"/>
  <c r="E143" i="7"/>
  <c r="D137" i="7"/>
  <c r="AY20" i="7"/>
  <c r="E131" i="7"/>
  <c r="D131" i="7"/>
  <c r="AZ14" i="7"/>
  <c r="F38" i="7"/>
  <c r="AX98" i="7"/>
  <c r="BB110" i="7"/>
  <c r="F137" i="7"/>
  <c r="BD115" i="7"/>
  <c r="E125" i="7"/>
  <c r="AZ125" i="7" s="1"/>
  <c r="C149" i="7"/>
  <c r="I137" i="7"/>
  <c r="F149" i="7"/>
  <c r="BE114" i="7"/>
  <c r="AW92" i="7"/>
  <c r="B131" i="7"/>
  <c r="AW71" i="7"/>
  <c r="B149" i="7"/>
  <c r="BE75" i="7"/>
  <c r="B77" i="7"/>
  <c r="AW53" i="7"/>
  <c r="AW20" i="7"/>
  <c r="G131" i="7"/>
  <c r="BD98" i="7"/>
  <c r="AZ20" i="7"/>
  <c r="BD104" i="7"/>
  <c r="BE74" i="7"/>
  <c r="F125" i="7"/>
  <c r="E149" i="7"/>
  <c r="AX110" i="7"/>
  <c r="AY32" i="7"/>
  <c r="BD65" i="7"/>
  <c r="BD14" i="7"/>
  <c r="AY26" i="7"/>
  <c r="BA71" i="7"/>
  <c r="G137" i="7"/>
  <c r="K14" i="7"/>
  <c r="C131" i="7"/>
  <c r="BD47" i="7"/>
  <c r="BD26" i="7"/>
  <c r="F143" i="7"/>
  <c r="H137" i="7"/>
  <c r="C137" i="7"/>
  <c r="AD37" i="7"/>
  <c r="AW37" i="7" s="1"/>
  <c r="AW64" i="7"/>
  <c r="AW103" i="7"/>
  <c r="AI76" i="7"/>
  <c r="BB76" i="7" s="1"/>
  <c r="AF115" i="7"/>
  <c r="AY115" i="7" s="1"/>
  <c r="AE115" i="7"/>
  <c r="AX115" i="7" s="1"/>
  <c r="AF76" i="7"/>
  <c r="AY76" i="7" s="1"/>
  <c r="AF104" i="7"/>
  <c r="AY104" i="7" s="1"/>
  <c r="AJ76" i="7"/>
  <c r="BC76" i="7" s="1"/>
  <c r="AW109" i="7"/>
  <c r="AG37" i="7"/>
  <c r="AZ37" i="7" s="1"/>
  <c r="AE37" i="7"/>
  <c r="AX37" i="7" s="1"/>
  <c r="AE76" i="7"/>
  <c r="AX76" i="7" s="1"/>
  <c r="AG76" i="7"/>
  <c r="AZ76" i="7" s="1"/>
  <c r="AY65" i="7"/>
  <c r="BB104" i="7"/>
  <c r="AY70" i="7"/>
  <c r="AJ115" i="7"/>
  <c r="BC115" i="7" s="1"/>
  <c r="BD153" i="7"/>
  <c r="BC26" i="7"/>
  <c r="AX92" i="7"/>
  <c r="BB71" i="7"/>
  <c r="AX20" i="7"/>
  <c r="AZ26" i="7"/>
  <c r="BC32" i="7"/>
  <c r="AY14" i="7"/>
  <c r="AY37" i="7"/>
  <c r="AW97" i="7"/>
  <c r="AJ37" i="7"/>
  <c r="BC37" i="7" s="1"/>
  <c r="AG115" i="7"/>
  <c r="AZ115" i="7" s="1"/>
  <c r="AH115" i="7"/>
  <c r="BA115" i="7" s="1"/>
  <c r="AH76" i="7"/>
  <c r="BA76" i="7" s="1"/>
  <c r="BC14" i="7"/>
  <c r="AW14" i="7"/>
  <c r="BD110" i="7"/>
  <c r="I77" i="7"/>
  <c r="D77" i="7"/>
  <c r="AW58" i="7"/>
  <c r="BA92" i="7"/>
  <c r="BB91" i="7"/>
  <c r="BC92" i="7"/>
  <c r="BB26" i="7"/>
  <c r="BA14" i="7"/>
  <c r="BA26" i="7"/>
  <c r="C125" i="7"/>
  <c r="I38" i="7"/>
  <c r="E38" i="7"/>
  <c r="G125" i="7"/>
  <c r="I149" i="7"/>
  <c r="F116" i="7"/>
  <c r="I116" i="7"/>
  <c r="J110" i="7"/>
  <c r="J32" i="7"/>
  <c r="J53" i="7"/>
  <c r="AY86" i="7"/>
  <c r="AZ47" i="7"/>
  <c r="BD71" i="7"/>
  <c r="BA47" i="7"/>
  <c r="BA86" i="7"/>
  <c r="AW86" i="7"/>
  <c r="BE36" i="7"/>
  <c r="BE35" i="7"/>
  <c r="BD37" i="7"/>
  <c r="E116" i="7"/>
  <c r="G77" i="7"/>
  <c r="C116" i="7"/>
  <c r="AK77" i="7"/>
  <c r="F77" i="7"/>
  <c r="J104" i="7"/>
  <c r="J86" i="7"/>
  <c r="J115" i="7"/>
  <c r="BD136" i="7"/>
  <c r="J14" i="7"/>
  <c r="BB86" i="7"/>
  <c r="BC47" i="7"/>
  <c r="AX47" i="7"/>
  <c r="D125" i="7"/>
  <c r="H125" i="7"/>
  <c r="B38" i="7"/>
  <c r="C77" i="7"/>
  <c r="B116" i="7"/>
  <c r="BE113" i="7"/>
  <c r="AI115" i="7"/>
  <c r="BB115" i="7" s="1"/>
  <c r="E77" i="7"/>
  <c r="AD76" i="7"/>
  <c r="AW76" i="7" s="1"/>
  <c r="J65" i="7"/>
  <c r="J71" i="7"/>
  <c r="J98" i="7"/>
  <c r="BC86" i="7"/>
  <c r="BD86" i="7"/>
  <c r="AK116" i="7"/>
  <c r="AZ86" i="7"/>
  <c r="H77" i="7"/>
  <c r="H116" i="7"/>
  <c r="BE26" i="7"/>
  <c r="J47" i="7"/>
  <c r="J76" i="7"/>
  <c r="J92" i="7"/>
  <c r="J59" i="7"/>
  <c r="AX86" i="7"/>
  <c r="AY47" i="7"/>
  <c r="BB47" i="7"/>
  <c r="G116" i="7"/>
  <c r="BD76" i="7"/>
  <c r="D116" i="7"/>
  <c r="AD115" i="7"/>
  <c r="AW115" i="7" s="1"/>
  <c r="BC8" i="7"/>
  <c r="BD130" i="7"/>
  <c r="I125" i="7"/>
  <c r="BD125" i="7" s="1"/>
  <c r="AY8" i="7"/>
  <c r="H38" i="7"/>
  <c r="AW8" i="7"/>
  <c r="AX8" i="7"/>
  <c r="AH37" i="7"/>
  <c r="BA37" i="7" s="1"/>
  <c r="BD8" i="7"/>
  <c r="AI37" i="7"/>
  <c r="BB37" i="7" s="1"/>
  <c r="G38" i="7"/>
  <c r="AZ8" i="7"/>
  <c r="B125" i="7"/>
  <c r="AW125" i="7" s="1"/>
  <c r="BB8" i="7"/>
  <c r="J37" i="7"/>
  <c r="BA8" i="7"/>
  <c r="J8" i="7"/>
  <c r="AI92" i="7"/>
  <c r="BB92" i="7" s="1"/>
  <c r="J142" i="7"/>
  <c r="AF71" i="7"/>
  <c r="AY71" i="7" s="1"/>
  <c r="AF38" i="7"/>
  <c r="J130" i="7"/>
  <c r="AE153" i="7"/>
  <c r="AX153" i="7" s="1"/>
  <c r="I154" i="7"/>
  <c r="AW130" i="7"/>
  <c r="BD148" i="7"/>
  <c r="AL128" i="7"/>
  <c r="BE128" i="7" s="1"/>
  <c r="AX128" i="7"/>
  <c r="AL146" i="7"/>
  <c r="BE146" i="7" s="1"/>
  <c r="AX146" i="7"/>
  <c r="AL135" i="7"/>
  <c r="BE135" i="7" s="1"/>
  <c r="BA135" i="7"/>
  <c r="AL134" i="7"/>
  <c r="BE134" i="7" s="1"/>
  <c r="AX134" i="7"/>
  <c r="C154" i="7"/>
  <c r="AE53" i="7"/>
  <c r="AX53" i="7" s="1"/>
  <c r="AX52" i="7"/>
  <c r="AE71" i="7"/>
  <c r="AX71" i="7" s="1"/>
  <c r="AX70" i="7"/>
  <c r="AF92" i="7"/>
  <c r="AY92" i="7" s="1"/>
  <c r="AY91" i="7"/>
  <c r="AI98" i="7"/>
  <c r="BB98" i="7" s="1"/>
  <c r="BB97" i="7"/>
  <c r="D154" i="7"/>
  <c r="AF142" i="7"/>
  <c r="AY142" i="7" s="1"/>
  <c r="AY103" i="7"/>
  <c r="AH125" i="7"/>
  <c r="BA124" i="7"/>
  <c r="AH59" i="7"/>
  <c r="BA59" i="7" s="1"/>
  <c r="BA58" i="7"/>
  <c r="H154" i="7"/>
  <c r="AE125" i="7"/>
  <c r="AX124" i="7"/>
  <c r="BE25" i="7"/>
  <c r="BE122" i="7"/>
  <c r="AK38" i="7"/>
  <c r="AH152" i="7"/>
  <c r="AJ153" i="7"/>
  <c r="BC153" i="7" s="1"/>
  <c r="AI152" i="7"/>
  <c r="AD153" i="7"/>
  <c r="AW153" i="7" s="1"/>
  <c r="AL129" i="7"/>
  <c r="BE129" i="7" s="1"/>
  <c r="AX129" i="7"/>
  <c r="AI14" i="7"/>
  <c r="BB14" i="7" s="1"/>
  <c r="BB13" i="7"/>
  <c r="G154" i="7"/>
  <c r="AG65" i="7"/>
  <c r="AZ65" i="7" s="1"/>
  <c r="AZ64" i="7"/>
  <c r="BC104" i="7"/>
  <c r="AF110" i="7"/>
  <c r="AY110" i="7" s="1"/>
  <c r="AY109" i="7"/>
  <c r="AI125" i="7"/>
  <c r="BB124" i="7"/>
  <c r="AJ98" i="7"/>
  <c r="BC98" i="7" s="1"/>
  <c r="BC97" i="7"/>
  <c r="AW124" i="7"/>
  <c r="AL86" i="7"/>
  <c r="BE85" i="7"/>
  <c r="BD142" i="7"/>
  <c r="AF152" i="7"/>
  <c r="BD32" i="7"/>
  <c r="AK149" i="7"/>
  <c r="AW47" i="7"/>
  <c r="BD152" i="7"/>
  <c r="AE152" i="7"/>
  <c r="AK131" i="7"/>
  <c r="BD131" i="7" s="1"/>
  <c r="BD92" i="7"/>
  <c r="BE123" i="7"/>
  <c r="AL31" i="7"/>
  <c r="AW31" i="7"/>
  <c r="AG32" i="7"/>
  <c r="AZ32" i="7" s="1"/>
  <c r="AZ31" i="7"/>
  <c r="AE32" i="7"/>
  <c r="AX31" i="7"/>
  <c r="F154" i="7"/>
  <c r="AG71" i="7"/>
  <c r="AZ71" i="7" s="1"/>
  <c r="AZ70" i="7"/>
  <c r="AE65" i="7"/>
  <c r="AX65" i="7" s="1"/>
  <c r="AX64" i="7"/>
  <c r="AE104" i="7"/>
  <c r="AX104" i="7" s="1"/>
  <c r="AX103" i="7"/>
  <c r="AF59" i="7"/>
  <c r="AY59" i="7" s="1"/>
  <c r="AY58" i="7"/>
  <c r="E154" i="7"/>
  <c r="AI20" i="7"/>
  <c r="BB20" i="7" s="1"/>
  <c r="BB19" i="7"/>
  <c r="AJ125" i="7"/>
  <c r="BC124" i="7"/>
  <c r="AJ110" i="7"/>
  <c r="BC110" i="7" s="1"/>
  <c r="BC109" i="7"/>
  <c r="AL47" i="7"/>
  <c r="BE46" i="7"/>
  <c r="BD59" i="7"/>
  <c r="AH153" i="7"/>
  <c r="BA153" i="7" s="1"/>
  <c r="AD152" i="7"/>
  <c r="BC53" i="7"/>
  <c r="AK143" i="7"/>
  <c r="BD143" i="7" s="1"/>
  <c r="AG152" i="7"/>
  <c r="AI153" i="7"/>
  <c r="BB153" i="7" s="1"/>
  <c r="B154" i="7"/>
  <c r="AK137" i="7"/>
  <c r="BD137" i="7" s="1"/>
  <c r="BD20" i="7"/>
  <c r="AF153" i="7"/>
  <c r="AY153" i="7" s="1"/>
  <c r="J152" i="7"/>
  <c r="AJ20" i="7"/>
  <c r="BC20" i="7" s="1"/>
  <c r="BC19" i="7"/>
  <c r="AH32" i="7"/>
  <c r="BA32" i="7" s="1"/>
  <c r="BA31" i="7"/>
  <c r="AI53" i="7"/>
  <c r="BB53" i="7" s="1"/>
  <c r="BB52" i="7"/>
  <c r="AG59" i="7"/>
  <c r="AZ58" i="7"/>
  <c r="AE59" i="7"/>
  <c r="AX58" i="7"/>
  <c r="AG92" i="7"/>
  <c r="AZ92" i="7" s="1"/>
  <c r="AZ91" i="7"/>
  <c r="AH104" i="7"/>
  <c r="BA103" i="7"/>
  <c r="AG110" i="7"/>
  <c r="AZ110" i="7" s="1"/>
  <c r="AZ109" i="7"/>
  <c r="AF125" i="7"/>
  <c r="AY124" i="7"/>
  <c r="AF98" i="7"/>
  <c r="AY98" i="7" s="1"/>
  <c r="AY97" i="7"/>
  <c r="AZ124" i="7"/>
  <c r="AH20" i="7"/>
  <c r="BA20" i="7" s="1"/>
  <c r="BA19" i="7"/>
  <c r="AH110" i="7"/>
  <c r="BA110" i="7" s="1"/>
  <c r="BA109" i="7"/>
  <c r="BB32" i="7"/>
  <c r="AJ71" i="7"/>
  <c r="BC71" i="7" s="1"/>
  <c r="BC70" i="7"/>
  <c r="AL8" i="7"/>
  <c r="BE7" i="7"/>
  <c r="BD124" i="7"/>
  <c r="AK154" i="7"/>
  <c r="AJ152" i="7"/>
  <c r="J153" i="7"/>
  <c r="AG153" i="7"/>
  <c r="AZ153" i="7" s="1"/>
  <c r="AX26" i="7"/>
  <c r="AD131" i="7"/>
  <c r="AL64" i="7"/>
  <c r="AL124" i="7"/>
  <c r="J124" i="7"/>
  <c r="AL52" i="7"/>
  <c r="J136" i="7"/>
  <c r="AL147" i="7"/>
  <c r="BE147" i="7" s="1"/>
  <c r="AL141" i="7"/>
  <c r="BE141" i="7" s="1"/>
  <c r="AL19" i="7"/>
  <c r="AD110" i="7"/>
  <c r="AW110" i="7" s="1"/>
  <c r="AL109" i="7"/>
  <c r="AD104" i="7"/>
  <c r="AW104" i="7" s="1"/>
  <c r="AL103" i="7"/>
  <c r="AL13" i="7"/>
  <c r="J148" i="7"/>
  <c r="AD59" i="7"/>
  <c r="AW59" i="7" s="1"/>
  <c r="AL58" i="7"/>
  <c r="AD98" i="7"/>
  <c r="AL97" i="7"/>
  <c r="AL140" i="7"/>
  <c r="BE140" i="7" s="1"/>
  <c r="AL70" i="7"/>
  <c r="AL91" i="7"/>
  <c r="AD142" i="7"/>
  <c r="AD143" i="7" s="1"/>
  <c r="AW143" i="7" s="1"/>
  <c r="AI143" i="7"/>
  <c r="BB143" i="7" s="1"/>
  <c r="AD32" i="7"/>
  <c r="H131" i="7"/>
  <c r="AF148" i="7"/>
  <c r="AY148" i="7" s="1"/>
  <c r="C38" i="7"/>
  <c r="C143" i="7"/>
  <c r="K32" i="7"/>
  <c r="AE142" i="7"/>
  <c r="AX142" i="7" s="1"/>
  <c r="AJ142" i="7"/>
  <c r="BC142" i="7" s="1"/>
  <c r="D38" i="7"/>
  <c r="AH142" i="7"/>
  <c r="BA142" i="7" s="1"/>
  <c r="AD65" i="7"/>
  <c r="AW65" i="7" s="1"/>
  <c r="AI148" i="7"/>
  <c r="BB148" i="7" s="1"/>
  <c r="AG142" i="7"/>
  <c r="AZ142" i="7" s="1"/>
  <c r="AF130" i="7"/>
  <c r="AY130" i="7" s="1"/>
  <c r="AI142" i="7"/>
  <c r="BB142" i="7" s="1"/>
  <c r="AD148" i="7"/>
  <c r="AW148" i="7" s="1"/>
  <c r="AH130" i="7"/>
  <c r="BA130" i="7" s="1"/>
  <c r="AH131" i="7"/>
  <c r="BA131" i="7" s="1"/>
  <c r="AF136" i="7"/>
  <c r="AY136" i="7" s="1"/>
  <c r="AI136" i="7"/>
  <c r="BB136" i="7" s="1"/>
  <c r="AH136" i="7"/>
  <c r="BA136" i="7" s="1"/>
  <c r="AG136" i="7"/>
  <c r="AZ136" i="7" s="1"/>
  <c r="AI130" i="7"/>
  <c r="BB130" i="7" s="1"/>
  <c r="AJ136" i="7"/>
  <c r="BC136" i="7" s="1"/>
  <c r="AG148" i="7"/>
  <c r="AZ148" i="7" s="1"/>
  <c r="AE136" i="7"/>
  <c r="AX136" i="7" s="1"/>
  <c r="AJ148" i="7"/>
  <c r="BC148" i="7" s="1"/>
  <c r="AD136" i="7"/>
  <c r="AW136" i="7" s="1"/>
  <c r="AE148" i="7"/>
  <c r="AX148" i="7" s="1"/>
  <c r="AG130" i="7"/>
  <c r="AZ130" i="7" s="1"/>
  <c r="AE130" i="7"/>
  <c r="AJ130" i="7"/>
  <c r="BC130" i="7" s="1"/>
  <c r="AH148" i="7"/>
  <c r="BA148" i="7" s="1"/>
  <c r="H149" i="7"/>
  <c r="AJ143" i="7"/>
  <c r="AI149" i="7"/>
  <c r="G149" i="7"/>
  <c r="B137" i="7"/>
  <c r="D149" i="7"/>
  <c r="K26" i="7"/>
  <c r="K53" i="7"/>
  <c r="K71" i="7"/>
  <c r="K59" i="7"/>
  <c r="K20" i="7"/>
  <c r="K65" i="7"/>
  <c r="AE155" i="7" l="1"/>
  <c r="AK155" i="7"/>
  <c r="BC143" i="7"/>
  <c r="E155" i="7"/>
  <c r="F155" i="7"/>
  <c r="AW131" i="7"/>
  <c r="BD149" i="7"/>
  <c r="AY125" i="7"/>
  <c r="D155" i="7"/>
  <c r="J38" i="7"/>
  <c r="BD116" i="7"/>
  <c r="BD77" i="7"/>
  <c r="AK79" i="7"/>
  <c r="BD38" i="7"/>
  <c r="BA125" i="7"/>
  <c r="BB125" i="7"/>
  <c r="AD116" i="7"/>
  <c r="AL76" i="7"/>
  <c r="BE76" i="7" s="1"/>
  <c r="AG77" i="7"/>
  <c r="AG116" i="7"/>
  <c r="C155" i="7"/>
  <c r="AH116" i="7"/>
  <c r="AX125" i="7"/>
  <c r="AJ77" i="7"/>
  <c r="AF143" i="7"/>
  <c r="AY143" i="7" s="1"/>
  <c r="AL115" i="7"/>
  <c r="BE115" i="7" s="1"/>
  <c r="J131" i="7"/>
  <c r="BE86" i="7"/>
  <c r="I155" i="7"/>
  <c r="AF77" i="7"/>
  <c r="AD77" i="7"/>
  <c r="J116" i="7"/>
  <c r="AF116" i="7"/>
  <c r="BE47" i="7"/>
  <c r="BC125" i="7"/>
  <c r="AE77" i="7"/>
  <c r="AI116" i="7"/>
  <c r="J149" i="7"/>
  <c r="J143" i="7"/>
  <c r="J137" i="7"/>
  <c r="AI77" i="7"/>
  <c r="AE116" i="7"/>
  <c r="J77" i="7"/>
  <c r="AJ116" i="7"/>
  <c r="AH77" i="7"/>
  <c r="B155" i="7"/>
  <c r="AJ38" i="7"/>
  <c r="AL37" i="7"/>
  <c r="BE37" i="7" s="1"/>
  <c r="BE8" i="7"/>
  <c r="AJ137" i="7"/>
  <c r="BC137" i="7" s="1"/>
  <c r="AI131" i="7"/>
  <c r="BB131" i="7" s="1"/>
  <c r="AF149" i="7"/>
  <c r="AY149" i="7" s="1"/>
  <c r="AI137" i="7"/>
  <c r="BB137" i="7" s="1"/>
  <c r="AE149" i="7"/>
  <c r="AX149" i="7" s="1"/>
  <c r="AE143" i="7"/>
  <c r="AX143" i="7" s="1"/>
  <c r="AF137" i="7"/>
  <c r="AY137" i="7" s="1"/>
  <c r="AG143" i="7"/>
  <c r="AZ143" i="7" s="1"/>
  <c r="AE131" i="7"/>
  <c r="AX131" i="7" s="1"/>
  <c r="AY38" i="7"/>
  <c r="AJ149" i="7"/>
  <c r="BC149" i="7" s="1"/>
  <c r="AG149" i="7"/>
  <c r="AZ149" i="7" s="1"/>
  <c r="AG38" i="7"/>
  <c r="BD154" i="7"/>
  <c r="AL130" i="7"/>
  <c r="AX130" i="7"/>
  <c r="AL14" i="7"/>
  <c r="BE13" i="7"/>
  <c r="AF154" i="7"/>
  <c r="AY154" i="7" s="1"/>
  <c r="AX152" i="7"/>
  <c r="AD154" i="7"/>
  <c r="AW154" i="7" s="1"/>
  <c r="AI154" i="7"/>
  <c r="BB154" i="7" s="1"/>
  <c r="AL152" i="7"/>
  <c r="AL92" i="7"/>
  <c r="BE91" i="7"/>
  <c r="AW98" i="7"/>
  <c r="AG154" i="7"/>
  <c r="AZ154" i="7" s="1"/>
  <c r="AG137" i="7"/>
  <c r="AZ137" i="7" s="1"/>
  <c r="AZ59" i="7"/>
  <c r="AG131" i="7"/>
  <c r="AH38" i="7"/>
  <c r="AD38" i="7"/>
  <c r="AW32" i="7"/>
  <c r="AL71" i="7"/>
  <c r="BE71" i="7" s="1"/>
  <c r="BE70" i="7"/>
  <c r="AL59" i="7"/>
  <c r="BE59" i="7" s="1"/>
  <c r="BE58" i="7"/>
  <c r="AL104" i="7"/>
  <c r="BE104" i="7" s="1"/>
  <c r="BE103" i="7"/>
  <c r="AL20" i="7"/>
  <c r="BE20" i="7" s="1"/>
  <c r="BE19" i="7"/>
  <c r="AL53" i="7"/>
  <c r="BE53" i="7" s="1"/>
  <c r="BE52" i="7"/>
  <c r="AL65" i="7"/>
  <c r="BE65" i="7" s="1"/>
  <c r="BE64" i="7"/>
  <c r="AZ152" i="7"/>
  <c r="AW152" i="7"/>
  <c r="J125" i="7"/>
  <c r="J154" i="7"/>
  <c r="AH143" i="7"/>
  <c r="BA143" i="7" s="1"/>
  <c r="BA104" i="7"/>
  <c r="AJ154" i="7"/>
  <c r="BC154" i="7" s="1"/>
  <c r="AE38" i="7"/>
  <c r="AX32" i="7"/>
  <c r="AL32" i="7"/>
  <c r="BE32" i="7" s="1"/>
  <c r="BE31" i="7"/>
  <c r="BA152" i="7"/>
  <c r="AE137" i="7"/>
  <c r="AX137" i="7" s="1"/>
  <c r="AX59" i="7"/>
  <c r="BB149" i="7"/>
  <c r="AI38" i="7"/>
  <c r="AH149" i="7"/>
  <c r="BA149" i="7" s="1"/>
  <c r="AL142" i="7"/>
  <c r="BE142" i="7" s="1"/>
  <c r="AW142" i="7"/>
  <c r="AL98" i="7"/>
  <c r="BE98" i="7" s="1"/>
  <c r="BE97" i="7"/>
  <c r="AL110" i="7"/>
  <c r="BE110" i="7" s="1"/>
  <c r="BE109" i="7"/>
  <c r="AL125" i="7"/>
  <c r="BE124" i="7"/>
  <c r="BC152" i="7"/>
  <c r="AL153" i="7"/>
  <c r="BE153" i="7" s="1"/>
  <c r="AY152" i="7"/>
  <c r="BB152" i="7"/>
  <c r="AE154" i="7"/>
  <c r="AX154" i="7" s="1"/>
  <c r="AH154" i="7"/>
  <c r="BA154" i="7" s="1"/>
  <c r="AD137" i="7"/>
  <c r="AW137" i="7" s="1"/>
  <c r="AL136" i="7"/>
  <c r="AD149" i="7"/>
  <c r="AW149" i="7" s="1"/>
  <c r="AL148" i="7"/>
  <c r="H155" i="7"/>
  <c r="H79" i="7" s="1"/>
  <c r="G155" i="7"/>
  <c r="K38" i="7"/>
  <c r="AF131" i="7"/>
  <c r="AY131" i="7" s="1"/>
  <c r="AJ131" i="7"/>
  <c r="BC131" i="7" s="1"/>
  <c r="AH137" i="7"/>
  <c r="BA137" i="7" s="1"/>
  <c r="BD155" i="7" l="1"/>
  <c r="AX155" i="7"/>
  <c r="AZ131" i="7"/>
  <c r="AG155" i="7"/>
  <c r="AZ155" i="7" s="1"/>
  <c r="AF155" i="7"/>
  <c r="AK40" i="7"/>
  <c r="AK118" i="7"/>
  <c r="AH155" i="7"/>
  <c r="BA155" i="7" s="1"/>
  <c r="AJ155" i="7"/>
  <c r="BC155" i="7" s="1"/>
  <c r="AI155" i="7"/>
  <c r="BB155" i="7" s="1"/>
  <c r="AD155" i="7"/>
  <c r="AD118" i="7" s="1"/>
  <c r="E118" i="7"/>
  <c r="F40" i="7"/>
  <c r="E79" i="7"/>
  <c r="E40" i="7"/>
  <c r="F118" i="7"/>
  <c r="D118" i="7"/>
  <c r="F79" i="7"/>
  <c r="D79" i="7"/>
  <c r="D40" i="7"/>
  <c r="BA77" i="7"/>
  <c r="AH79" i="7"/>
  <c r="BB38" i="7"/>
  <c r="AI40" i="7"/>
  <c r="AX38" i="7"/>
  <c r="AE40" i="7"/>
  <c r="BC38" i="7"/>
  <c r="AJ40" i="7"/>
  <c r="AW77" i="7"/>
  <c r="AZ77" i="7"/>
  <c r="AG79" i="7"/>
  <c r="AZ38" i="7"/>
  <c r="AG40" i="7"/>
  <c r="AX116" i="7"/>
  <c r="AE118" i="7"/>
  <c r="AY77" i="7"/>
  <c r="AF79" i="7"/>
  <c r="BA116" i="7"/>
  <c r="AH118" i="7"/>
  <c r="BB77" i="7"/>
  <c r="AI79" i="7"/>
  <c r="BB116" i="7"/>
  <c r="AI118" i="7"/>
  <c r="AY116" i="7"/>
  <c r="AF118" i="7"/>
  <c r="AW116" i="7"/>
  <c r="BA38" i="7"/>
  <c r="AH40" i="7"/>
  <c r="BC116" i="7"/>
  <c r="AJ118" i="7"/>
  <c r="AX77" i="7"/>
  <c r="AE79" i="7"/>
  <c r="BC77" i="7"/>
  <c r="AJ79" i="7"/>
  <c r="AZ116" i="7"/>
  <c r="AG118" i="7"/>
  <c r="AW38" i="7"/>
  <c r="G40" i="7"/>
  <c r="C118" i="7"/>
  <c r="I79" i="7"/>
  <c r="H40" i="7"/>
  <c r="C79" i="7"/>
  <c r="G79" i="7"/>
  <c r="C40" i="7"/>
  <c r="H118" i="7"/>
  <c r="G118" i="7"/>
  <c r="I40" i="7"/>
  <c r="I118" i="7"/>
  <c r="B79" i="7"/>
  <c r="B118" i="7"/>
  <c r="B40" i="7"/>
  <c r="AL116" i="7"/>
  <c r="AL77" i="7"/>
  <c r="AL143" i="7"/>
  <c r="BE143" i="7" s="1"/>
  <c r="AL137" i="7"/>
  <c r="BE137" i="7" s="1"/>
  <c r="BE136" i="7"/>
  <c r="AL149" i="7"/>
  <c r="BE149" i="7" s="1"/>
  <c r="BE148" i="7"/>
  <c r="BE152" i="7"/>
  <c r="J155" i="7"/>
  <c r="AL154" i="7"/>
  <c r="BE154" i="7" s="1"/>
  <c r="BE92" i="7"/>
  <c r="BE14" i="7"/>
  <c r="AL38" i="7"/>
  <c r="BE125" i="7"/>
  <c r="AL131" i="7"/>
  <c r="BE131" i="7" s="1"/>
  <c r="BE130" i="7"/>
  <c r="AD40" i="7" l="1"/>
  <c r="AL155" i="7"/>
  <c r="BE155" i="7" s="1"/>
  <c r="AW155" i="7"/>
  <c r="AD79" i="7"/>
  <c r="AY155" i="7"/>
  <c r="AF40" i="7"/>
  <c r="BE77" i="7"/>
  <c r="BE116" i="7"/>
  <c r="AL118" i="7"/>
  <c r="BE38" i="7"/>
  <c r="J79" i="7"/>
  <c r="J118" i="7"/>
  <c r="J40" i="7"/>
  <c r="AL40" i="7" l="1"/>
  <c r="AL79" i="7"/>
</calcChain>
</file>

<file path=xl/sharedStrings.xml><?xml version="1.0" encoding="utf-8"?>
<sst xmlns="http://schemas.openxmlformats.org/spreadsheetml/2006/main" count="495" uniqueCount="33">
  <si>
    <t>Caucasian</t>
  </si>
  <si>
    <t>African American</t>
  </si>
  <si>
    <t>Grand Total</t>
  </si>
  <si>
    <t>4-Year Publics</t>
  </si>
  <si>
    <t>1-1500</t>
  </si>
  <si>
    <t>1501-3000</t>
  </si>
  <si>
    <t>3001-4500</t>
  </si>
  <si>
    <t>4501-6000</t>
  </si>
  <si>
    <t>6001-9000</t>
  </si>
  <si>
    <t>9001-100K</t>
  </si>
  <si>
    <t>EFC Award 18-20</t>
  </si>
  <si>
    <t>Other</t>
  </si>
  <si>
    <t>Total</t>
  </si>
  <si>
    <t>ACT 21-24</t>
  </si>
  <si>
    <t>ACT 25-28</t>
  </si>
  <si>
    <t>ACT 29+</t>
  </si>
  <si>
    <t>2-Year Publics</t>
  </si>
  <si>
    <t>Privates</t>
  </si>
  <si>
    <t>GRAND TOTAL</t>
  </si>
  <si>
    <t>ALL INSTITUTIIONS</t>
  </si>
  <si>
    <t>ACT 18-20</t>
  </si>
  <si>
    <t>ACT &lt;18</t>
  </si>
  <si>
    <t>&gt;100K</t>
  </si>
  <si>
    <t>EFC Ranges</t>
  </si>
  <si>
    <t>ALL</t>
  </si>
  <si>
    <t>ALL ACT Scores</t>
  </si>
  <si>
    <t>Number of Recipients</t>
  </si>
  <si>
    <t>Total Awards</t>
  </si>
  <si>
    <t>Average Award Amount</t>
  </si>
  <si>
    <t>% of Total</t>
  </si>
  <si>
    <t>Current 4-Year Publics</t>
  </si>
  <si>
    <t>Average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</si>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</sst>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4" fontId="0" fillId="0" borderId="0" xfId="42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0" xfId="0" applyFont="1"/>
    <xf numFmtId="164" fontId="0" fillId="0" borderId="0" xfId="42" applyNumberFormat="1" applyFont="1" applyAlignment="1">
      <alignment horizontal="center"/>
    </xf>
    <xf numFmtId="0" fontId="16" fillId="0" borderId="0" xfId="0" applyFont="1" applyBorder="1" applyAlignment="1">
      <alignment horizontal="center" wrapText="1"/>
    </xf>
    <xf numFmtId="3" fontId="16" fillId="0" borderId="14" xfId="0" applyNumberFormat="1" applyFont="1" applyBorder="1" applyAlignment="1">
      <alignment horizontal="center" wrapText="1"/>
    </xf>
    <xf numFmtId="0" fontId="0" fillId="0" borderId="13" xfId="0" applyBorder="1"/>
    <xf numFmtId="0" fontId="0" fillId="0" borderId="0" xfId="0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0" fillId="0" borderId="13" xfId="0" applyBorder="1" applyAlignment="1">
      <alignment horizontal="left" indent="2"/>
    </xf>
    <xf numFmtId="3" fontId="0" fillId="0" borderId="14" xfId="42" applyNumberFormat="1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5" xfId="0" applyBorder="1" applyAlignment="1">
      <alignment horizontal="left"/>
    </xf>
    <xf numFmtId="3" fontId="0" fillId="0" borderId="16" xfId="0" applyNumberFormat="1" applyBorder="1" applyAlignment="1">
      <alignment horizontal="center"/>
    </xf>
    <xf numFmtId="3" fontId="0" fillId="0" borderId="17" xfId="42" applyNumberFormat="1" applyFont="1" applyBorder="1" applyAlignment="1">
      <alignment horizontal="center"/>
    </xf>
    <xf numFmtId="164" fontId="0" fillId="0" borderId="0" xfId="42" applyNumberFormat="1" applyFont="1" applyBorder="1"/>
    <xf numFmtId="164" fontId="0" fillId="0" borderId="14" xfId="42" applyNumberFormat="1" applyFont="1" applyBorder="1"/>
    <xf numFmtId="164" fontId="0" fillId="0" borderId="0" xfId="42" applyNumberFormat="1" applyFont="1" applyBorder="1" applyAlignment="1">
      <alignment horizontal="center"/>
    </xf>
    <xf numFmtId="164" fontId="0" fillId="0" borderId="14" xfId="42" applyNumberFormat="1" applyFont="1" applyBorder="1" applyAlignment="1">
      <alignment horizontal="center"/>
    </xf>
    <xf numFmtId="0" fontId="0" fillId="0" borderId="0" xfId="0" applyBorder="1"/>
    <xf numFmtId="0" fontId="0" fillId="0" borderId="14" xfId="0" applyBorder="1"/>
    <xf numFmtId="164" fontId="0" fillId="0" borderId="0" xfId="0" applyNumberFormat="1" applyBorder="1"/>
    <xf numFmtId="164" fontId="0" fillId="0" borderId="16" xfId="42" applyNumberFormat="1" applyFont="1" applyBorder="1" applyAlignment="1">
      <alignment horizontal="center"/>
    </xf>
    <xf numFmtId="164" fontId="0" fillId="0" borderId="17" xfId="42" applyNumberFormat="1" applyFont="1" applyBorder="1" applyAlignment="1">
      <alignment horizontal="center"/>
    </xf>
    <xf numFmtId="0" fontId="0" fillId="0" borderId="15" xfId="0" applyBorder="1"/>
    <xf numFmtId="9" fontId="0" fillId="0" borderId="16" xfId="43" applyFont="1" applyBorder="1" applyAlignment="1">
      <alignment horizontal="center"/>
    </xf>
    <xf numFmtId="9" fontId="0" fillId="0" borderId="17" xfId="43" applyFont="1" applyBorder="1" applyAlignment="1">
      <alignment horizontal="center"/>
    </xf>
    <xf numFmtId="9" fontId="0" fillId="0" borderId="0" xfId="43" applyFont="1" applyBorder="1" applyAlignment="1">
      <alignment horizontal="center"/>
    </xf>
    <xf numFmtId="9" fontId="0" fillId="0" borderId="14" xfId="43" applyFont="1" applyBorder="1" applyAlignment="1">
      <alignment horizontal="center"/>
    </xf>
    <xf numFmtId="0" fontId="0" fillId="34" borderId="0" xfId="0" applyFill="1"/>
    <xf numFmtId="0" fontId="16" fillId="0" borderId="0" xfId="0" applyFont="1" applyFill="1" applyBorder="1" applyAlignment="1">
      <alignment horizontal="center" wrapText="1"/>
    </xf>
    <xf numFmtId="164" fontId="0" fillId="0" borderId="0" xfId="42" applyNumberFormat="1" applyFont="1" applyFill="1" applyBorder="1"/>
    <xf numFmtId="164" fontId="0" fillId="0" borderId="0" xfId="42" applyNumberFormat="1" applyFont="1" applyFill="1" applyBorder="1" applyAlignment="1">
      <alignment horizontal="center"/>
    </xf>
    <xf numFmtId="9" fontId="0" fillId="0" borderId="0" xfId="43" applyFont="1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164" fontId="0" fillId="0" borderId="0" xfId="42" applyNumberFormat="1" applyFont="1" applyFill="1"/>
    <xf numFmtId="0" fontId="16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9" fontId="0" fillId="0" borderId="16" xfId="43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16" xfId="0" applyNumberFormat="1" applyFill="1" applyBorder="1" applyAlignment="1">
      <alignment horizontal="center"/>
    </xf>
    <xf numFmtId="164" fontId="0" fillId="0" borderId="16" xfId="42" applyNumberFormat="1" applyFont="1" applyFill="1" applyBorder="1" applyAlignment="1">
      <alignment horizontal="center"/>
    </xf>
    <xf numFmtId="0" fontId="13" fillId="33" borderId="18" xfId="0" applyFont="1" applyFill="1" applyBorder="1" applyAlignment="1">
      <alignment horizontal="center"/>
    </xf>
    <xf numFmtId="0" fontId="13" fillId="33" borderId="19" xfId="0" applyFont="1" applyFill="1" applyBorder="1" applyAlignment="1">
      <alignment horizontal="center"/>
    </xf>
    <xf numFmtId="0" fontId="13" fillId="33" borderId="20" xfId="0" applyFont="1" applyFill="1" applyBorder="1" applyAlignment="1">
      <alignment horizontal="center"/>
    </xf>
    <xf numFmtId="0" fontId="13" fillId="33" borderId="10" xfId="0" applyFont="1" applyFill="1" applyBorder="1" applyAlignment="1">
      <alignment horizontal="center"/>
    </xf>
    <xf numFmtId="0" fontId="13" fillId="33" borderId="11" xfId="0" applyFont="1" applyFill="1" applyBorder="1" applyAlignment="1">
      <alignment horizontal="center"/>
    </xf>
    <xf numFmtId="0" fontId="13" fillId="33" borderId="12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90B5-AE07-4BD2-A492-3D82008B175D}">
  <dimension ref="A1:BH157"/>
  <sheetViews>
    <sheetView tabSelected="1" workbookViewId="0">
      <selection activeCell="AV38" sqref="AV38"/>
    </sheetView>
  </sheetViews>
  <sheetFormatPr defaultRowHeight="15" x14ac:dyDescent="0.25"/>
  <cols>
    <col min="1" max="1" width="18.28515625" customWidth="1"/>
    <col min="2" max="7" width="5.42578125" style="4" customWidth="1"/>
    <col min="8" max="8" width="6.28515625" style="45" customWidth="1"/>
    <col min="9" max="9" width="5.42578125" style="4" customWidth="1"/>
    <col min="10" max="10" width="6.28515625" style="5" customWidth="1"/>
    <col min="11" max="16" width="9.140625" hidden="1" customWidth="1"/>
    <col min="17" max="17" width="9.140625" style="44" hidden="1" customWidth="1"/>
    <col min="18" max="18" width="9.140625" hidden="1" customWidth="1"/>
    <col min="19" max="19" width="2.85546875" customWidth="1"/>
    <col min="20" max="28" width="2.85546875" hidden="1" customWidth="1"/>
    <col min="29" max="29" width="18.28515625" customWidth="1"/>
    <col min="30" max="30" width="12.28515625" style="2" customWidth="1"/>
    <col min="31" max="35" width="11.42578125" style="2" customWidth="1"/>
    <col min="36" max="36" width="12.28515625" style="42" customWidth="1"/>
    <col min="37" max="37" width="10" style="2" customWidth="1"/>
    <col min="38" max="38" width="12.28515625" style="2" customWidth="1"/>
    <col min="39" max="44" width="9.140625" hidden="1" customWidth="1"/>
    <col min="45" max="45" width="9.140625" style="35" hidden="1" customWidth="1"/>
    <col min="46" max="46" width="9.140625" hidden="1" customWidth="1"/>
    <col min="47" max="47" width="2.85546875" customWidth="1"/>
    <col min="48" max="48" width="18.28515625" customWidth="1"/>
    <col min="49" max="49" width="7.7109375" style="7" customWidth="1"/>
    <col min="50" max="57" width="7.7109375" style="2" customWidth="1"/>
  </cols>
  <sheetData>
    <row r="1" spans="1:60" x14ac:dyDescent="0.25">
      <c r="A1" s="51" t="s">
        <v>26</v>
      </c>
      <c r="B1" s="52"/>
      <c r="C1" s="52"/>
      <c r="D1" s="52"/>
      <c r="E1" s="52"/>
      <c r="F1" s="52"/>
      <c r="G1" s="52"/>
      <c r="H1" s="52"/>
      <c r="I1" s="52"/>
      <c r="J1" s="53"/>
      <c r="K1" s="6"/>
      <c r="L1" s="6"/>
      <c r="M1" s="6"/>
      <c r="N1" s="6"/>
      <c r="O1" s="6"/>
      <c r="P1" s="6"/>
      <c r="Q1" s="43"/>
      <c r="R1" s="6"/>
      <c r="S1" s="6"/>
      <c r="AC1" s="54" t="s">
        <v>27</v>
      </c>
      <c r="AD1" s="55"/>
      <c r="AE1" s="55"/>
      <c r="AF1" s="55"/>
      <c r="AG1" s="55"/>
      <c r="AH1" s="55"/>
      <c r="AI1" s="55"/>
      <c r="AJ1" s="55"/>
      <c r="AK1" s="55"/>
      <c r="AL1" s="56"/>
      <c r="AV1" s="54" t="s">
        <v>28</v>
      </c>
      <c r="AW1" s="55"/>
      <c r="AX1" s="55"/>
      <c r="AY1" s="55"/>
      <c r="AZ1" s="55"/>
      <c r="BA1" s="55"/>
      <c r="BB1" s="55"/>
      <c r="BC1" s="55"/>
      <c r="BD1" s="55"/>
      <c r="BE1" s="56"/>
      <c r="BH1" s="4"/>
    </row>
    <row r="2" spans="1:60" x14ac:dyDescent="0.25">
      <c r="A2" s="61" t="s">
        <v>30</v>
      </c>
      <c r="B2" s="59" t="s">
        <v>23</v>
      </c>
      <c r="C2" s="59"/>
      <c r="D2" s="59"/>
      <c r="E2" s="59"/>
      <c r="F2" s="59"/>
      <c r="G2" s="59"/>
      <c r="H2" s="59"/>
      <c r="I2" s="59"/>
      <c r="J2" s="60"/>
      <c r="AC2" s="57" t="s">
        <v>3</v>
      </c>
      <c r="AD2" s="59" t="s">
        <v>23</v>
      </c>
      <c r="AE2" s="59"/>
      <c r="AF2" s="59"/>
      <c r="AG2" s="59"/>
      <c r="AH2" s="59"/>
      <c r="AI2" s="59"/>
      <c r="AJ2" s="59"/>
      <c r="AK2" s="59"/>
      <c r="AL2" s="60"/>
      <c r="AV2" s="57" t="s">
        <v>3</v>
      </c>
      <c r="AW2" s="59" t="s">
        <v>23</v>
      </c>
      <c r="AX2" s="59"/>
      <c r="AY2" s="59"/>
      <c r="AZ2" s="59"/>
      <c r="BA2" s="59"/>
      <c r="BB2" s="59"/>
      <c r="BC2" s="59"/>
      <c r="BD2" s="59"/>
      <c r="BE2" s="60"/>
    </row>
    <row r="3" spans="1:60" ht="30" x14ac:dyDescent="0.25">
      <c r="A3" s="62"/>
      <c r="B3" s="8">
        <v>0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36" t="s">
        <v>9</v>
      </c>
      <c r="I3" s="8" t="s">
        <v>22</v>
      </c>
      <c r="J3" s="9" t="s">
        <v>24</v>
      </c>
      <c r="K3">
        <v>0</v>
      </c>
      <c r="L3" t="s">
        <v>4</v>
      </c>
      <c r="M3" t="s">
        <v>5</v>
      </c>
      <c r="N3" t="s">
        <v>6</v>
      </c>
      <c r="O3" t="s">
        <v>7</v>
      </c>
      <c r="P3" t="s">
        <v>8</v>
      </c>
      <c r="Q3" s="44" t="s">
        <v>9</v>
      </c>
      <c r="AC3" s="58"/>
      <c r="AD3" s="8">
        <v>0</v>
      </c>
      <c r="AE3" s="8" t="s">
        <v>4</v>
      </c>
      <c r="AF3" s="8" t="s">
        <v>5</v>
      </c>
      <c r="AG3" s="8" t="s">
        <v>6</v>
      </c>
      <c r="AH3" s="8" t="s">
        <v>7</v>
      </c>
      <c r="AI3" s="8" t="s">
        <v>8</v>
      </c>
      <c r="AJ3" s="36" t="s">
        <v>9</v>
      </c>
      <c r="AK3" s="8" t="s">
        <v>22</v>
      </c>
      <c r="AL3" s="9" t="s">
        <v>24</v>
      </c>
      <c r="AV3" s="58"/>
      <c r="AW3" s="8">
        <v>0</v>
      </c>
      <c r="AX3" s="8" t="s">
        <v>4</v>
      </c>
      <c r="AY3" s="8" t="s">
        <v>5</v>
      </c>
      <c r="AZ3" s="8" t="s">
        <v>6</v>
      </c>
      <c r="BA3" s="8" t="s">
        <v>7</v>
      </c>
      <c r="BB3" s="8" t="s">
        <v>8</v>
      </c>
      <c r="BC3" s="8" t="s">
        <v>9</v>
      </c>
      <c r="BD3" s="8" t="s">
        <v>22</v>
      </c>
      <c r="BE3" s="9" t="s">
        <v>24</v>
      </c>
    </row>
    <row r="4" spans="1:60" x14ac:dyDescent="0.25">
      <c r="A4" s="10" t="s">
        <v>21</v>
      </c>
      <c r="B4" s="11"/>
      <c r="C4" s="11"/>
      <c r="D4" s="11"/>
      <c r="E4" s="11"/>
      <c r="F4" s="11"/>
      <c r="G4" s="11"/>
      <c r="H4" s="46"/>
      <c r="I4" s="11"/>
      <c r="J4" s="12"/>
      <c r="AC4" s="10" t="s">
        <v>21</v>
      </c>
      <c r="AD4" s="21"/>
      <c r="AE4" s="21"/>
      <c r="AF4" s="21"/>
      <c r="AG4" s="21"/>
      <c r="AH4" s="21"/>
      <c r="AI4" s="21"/>
      <c r="AJ4" s="37"/>
      <c r="AK4" s="21"/>
      <c r="AL4" s="22"/>
      <c r="AV4" s="10" t="s">
        <v>21</v>
      </c>
      <c r="AW4" s="23"/>
      <c r="AX4" s="21"/>
      <c r="AY4" s="21"/>
      <c r="AZ4" s="21"/>
      <c r="BA4" s="21"/>
      <c r="BB4" s="21"/>
      <c r="BC4" s="21"/>
      <c r="BD4" s="21"/>
      <c r="BE4" s="22"/>
    </row>
    <row r="5" spans="1:60" x14ac:dyDescent="0.25">
      <c r="A5" s="13" t="s">
        <v>1</v>
      </c>
      <c r="B5" s="11">
        <v>1</v>
      </c>
      <c r="C5" s="11">
        <v>143</v>
      </c>
      <c r="D5" s="11">
        <v>79</v>
      </c>
      <c r="E5" s="11">
        <v>61</v>
      </c>
      <c r="F5" s="11">
        <v>37</v>
      </c>
      <c r="G5" s="11">
        <v>47</v>
      </c>
      <c r="H5" s="46">
        <v>103</v>
      </c>
      <c r="I5" s="11">
        <v>1</v>
      </c>
      <c r="J5" s="14">
        <f>SUM(B5:I5)</f>
        <v>472</v>
      </c>
      <c r="AC5" s="13" t="s">
        <v>1</v>
      </c>
      <c r="AD5" s="21">
        <v>500</v>
      </c>
      <c r="AE5" s="21">
        <v>56150</v>
      </c>
      <c r="AF5" s="21">
        <v>44750</v>
      </c>
      <c r="AG5" s="21">
        <v>38500</v>
      </c>
      <c r="AH5" s="21">
        <v>27250</v>
      </c>
      <c r="AI5" s="21">
        <v>33500</v>
      </c>
      <c r="AJ5" s="37">
        <v>67000</v>
      </c>
      <c r="AK5" s="21">
        <v>500</v>
      </c>
      <c r="AL5" s="22">
        <f>SUM(AD5:AK5)</f>
        <v>268150</v>
      </c>
      <c r="AV5" s="13" t="s">
        <v>1</v>
      </c>
      <c r="AW5" s="23">
        <f t="shared" ref="AW5:BE5" si="0">IFERROR(AD5/B5,"-")</f>
        <v>500</v>
      </c>
      <c r="AX5" s="23">
        <f t="shared" si="0"/>
        <v>392.65734265734267</v>
      </c>
      <c r="AY5" s="23">
        <f t="shared" si="0"/>
        <v>566.45569620253161</v>
      </c>
      <c r="AZ5" s="23">
        <f t="shared" si="0"/>
        <v>631.14754098360652</v>
      </c>
      <c r="BA5" s="23">
        <f t="shared" si="0"/>
        <v>736.48648648648646</v>
      </c>
      <c r="BB5" s="23">
        <f t="shared" si="0"/>
        <v>712.76595744680856</v>
      </c>
      <c r="BC5" s="23">
        <f t="shared" si="0"/>
        <v>650.48543689320388</v>
      </c>
      <c r="BD5" s="23">
        <f t="shared" si="0"/>
        <v>500</v>
      </c>
      <c r="BE5" s="24">
        <f t="shared" si="0"/>
        <v>568.11440677966107</v>
      </c>
    </row>
    <row r="6" spans="1:60" x14ac:dyDescent="0.25">
      <c r="A6" s="13" t="s">
        <v>0</v>
      </c>
      <c r="B6" s="11">
        <v>4</v>
      </c>
      <c r="C6" s="11">
        <v>59</v>
      </c>
      <c r="D6" s="11">
        <v>49</v>
      </c>
      <c r="E6" s="11">
        <v>42</v>
      </c>
      <c r="F6" s="11">
        <v>31</v>
      </c>
      <c r="G6" s="11">
        <v>66</v>
      </c>
      <c r="H6" s="46">
        <v>287</v>
      </c>
      <c r="I6" s="11">
        <v>13</v>
      </c>
      <c r="J6" s="14">
        <f t="shared" ref="J6:J7" si="1">SUM(B6:I6)</f>
        <v>551</v>
      </c>
      <c r="AC6" s="13" t="s">
        <v>0</v>
      </c>
      <c r="AD6" s="21">
        <v>3000</v>
      </c>
      <c r="AE6" s="21">
        <v>38147</v>
      </c>
      <c r="AF6" s="21">
        <v>38750</v>
      </c>
      <c r="AG6" s="21">
        <v>31000</v>
      </c>
      <c r="AH6" s="21">
        <v>22750</v>
      </c>
      <c r="AI6" s="21">
        <v>52250</v>
      </c>
      <c r="AJ6" s="37">
        <v>214000</v>
      </c>
      <c r="AK6" s="21">
        <v>9000</v>
      </c>
      <c r="AL6" s="22">
        <f t="shared" ref="AL6:AL7" si="2">SUM(AD6:AK6)</f>
        <v>408897</v>
      </c>
      <c r="AV6" s="13" t="s">
        <v>0</v>
      </c>
      <c r="AW6" s="23">
        <f>IFERROR(AD6/B6,"-")</f>
        <v>750</v>
      </c>
      <c r="AX6" s="23">
        <f t="shared" ref="AX6:BE8" si="3">IFERROR(AE6/C6,"-")</f>
        <v>646.5593220338983</v>
      </c>
      <c r="AY6" s="23">
        <f t="shared" si="3"/>
        <v>790.81632653061229</v>
      </c>
      <c r="AZ6" s="23">
        <f t="shared" si="3"/>
        <v>738.09523809523807</v>
      </c>
      <c r="BA6" s="23">
        <f t="shared" si="3"/>
        <v>733.87096774193549</v>
      </c>
      <c r="BB6" s="23">
        <f t="shared" si="3"/>
        <v>791.66666666666663</v>
      </c>
      <c r="BC6" s="23">
        <f t="shared" si="3"/>
        <v>745.64459930313592</v>
      </c>
      <c r="BD6" s="23">
        <f t="shared" si="3"/>
        <v>692.30769230769226</v>
      </c>
      <c r="BE6" s="24">
        <f t="shared" si="3"/>
        <v>742.09981851179668</v>
      </c>
    </row>
    <row r="7" spans="1:60" x14ac:dyDescent="0.25">
      <c r="A7" s="13" t="s">
        <v>11</v>
      </c>
      <c r="B7" s="11">
        <f t="shared" ref="B7:I7" si="4">K7-B5-B6</f>
        <v>0</v>
      </c>
      <c r="C7" s="11">
        <f t="shared" si="4"/>
        <v>25</v>
      </c>
      <c r="D7" s="11">
        <f t="shared" si="4"/>
        <v>18</v>
      </c>
      <c r="E7" s="11">
        <f t="shared" si="4"/>
        <v>8</v>
      </c>
      <c r="F7" s="11">
        <f t="shared" si="4"/>
        <v>3</v>
      </c>
      <c r="G7" s="11">
        <f t="shared" si="4"/>
        <v>6</v>
      </c>
      <c r="H7" s="46">
        <f t="shared" si="4"/>
        <v>31</v>
      </c>
      <c r="I7" s="11">
        <f t="shared" si="4"/>
        <v>2</v>
      </c>
      <c r="J7" s="14">
        <f t="shared" si="1"/>
        <v>93</v>
      </c>
      <c r="K7">
        <v>5</v>
      </c>
      <c r="L7">
        <v>227</v>
      </c>
      <c r="M7">
        <v>146</v>
      </c>
      <c r="N7">
        <v>111</v>
      </c>
      <c r="O7">
        <v>71</v>
      </c>
      <c r="P7">
        <v>119</v>
      </c>
      <c r="Q7" s="44">
        <v>421</v>
      </c>
      <c r="R7">
        <v>16</v>
      </c>
      <c r="AC7" s="13" t="s">
        <v>11</v>
      </c>
      <c r="AD7" s="21">
        <f t="shared" ref="AD7" si="5">AM7-AD5-AD6</f>
        <v>0</v>
      </c>
      <c r="AE7" s="21">
        <f t="shared" ref="AE7:AK7" si="6">AN7-AE5-AE6</f>
        <v>9425</v>
      </c>
      <c r="AF7" s="21">
        <f t="shared" si="6"/>
        <v>12750</v>
      </c>
      <c r="AG7" s="21">
        <f t="shared" si="6"/>
        <v>5500</v>
      </c>
      <c r="AH7" s="21">
        <f t="shared" si="6"/>
        <v>2000</v>
      </c>
      <c r="AI7" s="21">
        <f t="shared" si="6"/>
        <v>3250</v>
      </c>
      <c r="AJ7" s="37">
        <f t="shared" si="6"/>
        <v>22000</v>
      </c>
      <c r="AK7" s="21">
        <f t="shared" si="6"/>
        <v>2000</v>
      </c>
      <c r="AL7" s="22">
        <f t="shared" si="2"/>
        <v>56925</v>
      </c>
      <c r="AM7">
        <v>3500</v>
      </c>
      <c r="AN7">
        <v>103722</v>
      </c>
      <c r="AO7">
        <v>96250</v>
      </c>
      <c r="AP7">
        <v>75000</v>
      </c>
      <c r="AQ7">
        <v>52000</v>
      </c>
      <c r="AR7">
        <v>89000</v>
      </c>
      <c r="AS7" s="35">
        <v>303000</v>
      </c>
      <c r="AT7">
        <v>11500</v>
      </c>
      <c r="AV7" s="13" t="s">
        <v>11</v>
      </c>
      <c r="AW7" s="23">
        <v>0</v>
      </c>
      <c r="AX7" s="23">
        <f t="shared" si="3"/>
        <v>377</v>
      </c>
      <c r="AY7" s="23">
        <f t="shared" si="3"/>
        <v>708.33333333333337</v>
      </c>
      <c r="AZ7" s="23">
        <f t="shared" si="3"/>
        <v>687.5</v>
      </c>
      <c r="BA7" s="23">
        <f t="shared" si="3"/>
        <v>666.66666666666663</v>
      </c>
      <c r="BB7" s="23">
        <f t="shared" si="3"/>
        <v>541.66666666666663</v>
      </c>
      <c r="BC7" s="23">
        <f t="shared" si="3"/>
        <v>709.67741935483866</v>
      </c>
      <c r="BD7" s="23">
        <f t="shared" si="3"/>
        <v>1000</v>
      </c>
      <c r="BE7" s="24">
        <f t="shared" si="3"/>
        <v>612.09677419354841</v>
      </c>
    </row>
    <row r="8" spans="1:60" x14ac:dyDescent="0.25">
      <c r="A8" s="13" t="s">
        <v>12</v>
      </c>
      <c r="B8" s="11">
        <f>SUM(B5:B7)</f>
        <v>5</v>
      </c>
      <c r="C8" s="11">
        <f t="shared" ref="C8:I8" si="7">SUM(C5:C7)</f>
        <v>227</v>
      </c>
      <c r="D8" s="11">
        <f t="shared" si="7"/>
        <v>146</v>
      </c>
      <c r="E8" s="11">
        <f t="shared" si="7"/>
        <v>111</v>
      </c>
      <c r="F8" s="11">
        <f t="shared" si="7"/>
        <v>71</v>
      </c>
      <c r="G8" s="11">
        <f t="shared" si="7"/>
        <v>119</v>
      </c>
      <c r="H8" s="46">
        <f t="shared" si="7"/>
        <v>421</v>
      </c>
      <c r="I8" s="11">
        <f t="shared" si="7"/>
        <v>16</v>
      </c>
      <c r="J8" s="14">
        <f>SUM(J5:J7)</f>
        <v>1116</v>
      </c>
      <c r="AC8" s="13" t="s">
        <v>12</v>
      </c>
      <c r="AD8" s="21">
        <f>SUM(AD5:AD7)</f>
        <v>3500</v>
      </c>
      <c r="AE8" s="21">
        <f t="shared" ref="AE8:AK8" si="8">SUM(AE5:AE7)</f>
        <v>103722</v>
      </c>
      <c r="AF8" s="21">
        <f t="shared" si="8"/>
        <v>96250</v>
      </c>
      <c r="AG8" s="21">
        <f t="shared" si="8"/>
        <v>75000</v>
      </c>
      <c r="AH8" s="21">
        <f t="shared" si="8"/>
        <v>52000</v>
      </c>
      <c r="AI8" s="21">
        <f t="shared" si="8"/>
        <v>89000</v>
      </c>
      <c r="AJ8" s="37">
        <f t="shared" si="8"/>
        <v>303000</v>
      </c>
      <c r="AK8" s="21">
        <f t="shared" si="8"/>
        <v>11500</v>
      </c>
      <c r="AL8" s="22">
        <f>SUM(AL5:AL7)</f>
        <v>733972</v>
      </c>
      <c r="AV8" s="13" t="s">
        <v>31</v>
      </c>
      <c r="AW8" s="23">
        <f>IFERROR(AD8/B8,"-")</f>
        <v>700</v>
      </c>
      <c r="AX8" s="23">
        <f t="shared" si="3"/>
        <v>456.92511013215858</v>
      </c>
      <c r="AY8" s="23">
        <f t="shared" si="3"/>
        <v>659.2465753424658</v>
      </c>
      <c r="AZ8" s="23">
        <f t="shared" si="3"/>
        <v>675.67567567567562</v>
      </c>
      <c r="BA8" s="23">
        <f t="shared" si="3"/>
        <v>732.3943661971831</v>
      </c>
      <c r="BB8" s="23">
        <f t="shared" si="3"/>
        <v>747.89915966386559</v>
      </c>
      <c r="BC8" s="23">
        <f t="shared" si="3"/>
        <v>719.71496437054634</v>
      </c>
      <c r="BD8" s="23">
        <f t="shared" si="3"/>
        <v>718.75</v>
      </c>
      <c r="BE8" s="24">
        <f t="shared" si="3"/>
        <v>657.68100358422942</v>
      </c>
    </row>
    <row r="9" spans="1:60" x14ac:dyDescent="0.25">
      <c r="A9" s="13"/>
      <c r="B9" s="11"/>
      <c r="C9" s="11"/>
      <c r="D9" s="11"/>
      <c r="E9" s="11"/>
      <c r="F9" s="11"/>
      <c r="G9" s="11"/>
      <c r="H9" s="46"/>
      <c r="I9" s="11"/>
      <c r="J9" s="14"/>
      <c r="AC9" s="13"/>
      <c r="AD9" s="21"/>
      <c r="AE9" s="21"/>
      <c r="AF9" s="21"/>
      <c r="AG9" s="21"/>
      <c r="AH9" s="21"/>
      <c r="AI9" s="21"/>
      <c r="AJ9" s="37"/>
      <c r="AK9" s="21"/>
      <c r="AL9" s="22"/>
      <c r="AV9" s="13"/>
      <c r="AW9" s="23"/>
      <c r="AX9" s="23"/>
      <c r="AY9" s="23"/>
      <c r="AZ9" s="23"/>
      <c r="BA9" s="23"/>
      <c r="BB9" s="23"/>
      <c r="BC9" s="23"/>
      <c r="BD9" s="23"/>
      <c r="BE9" s="24"/>
    </row>
    <row r="10" spans="1:60" x14ac:dyDescent="0.25">
      <c r="A10" s="10" t="s">
        <v>20</v>
      </c>
      <c r="B10" s="11"/>
      <c r="C10" s="11"/>
      <c r="D10" s="11"/>
      <c r="E10" s="11"/>
      <c r="F10" s="11"/>
      <c r="G10" s="11"/>
      <c r="H10" s="46"/>
      <c r="I10" s="11"/>
      <c r="J10" s="14"/>
      <c r="AC10" s="10" t="s">
        <v>10</v>
      </c>
      <c r="AD10" s="21"/>
      <c r="AE10" s="21"/>
      <c r="AF10" s="21"/>
      <c r="AG10" s="21"/>
      <c r="AH10" s="21"/>
      <c r="AI10" s="21"/>
      <c r="AJ10" s="37"/>
      <c r="AK10" s="21"/>
      <c r="AL10" s="22"/>
      <c r="AV10" s="10" t="s">
        <v>10</v>
      </c>
      <c r="AW10" s="23"/>
      <c r="AX10" s="21"/>
      <c r="AY10" s="21"/>
      <c r="AZ10" s="21"/>
      <c r="BA10" s="21"/>
      <c r="BB10" s="21"/>
      <c r="BC10" s="21"/>
      <c r="BD10" s="21"/>
      <c r="BE10" s="22"/>
    </row>
    <row r="11" spans="1:60" x14ac:dyDescent="0.25">
      <c r="A11" s="13" t="s">
        <v>1</v>
      </c>
      <c r="B11" s="11">
        <v>197</v>
      </c>
      <c r="C11" s="11">
        <v>227</v>
      </c>
      <c r="D11" s="11">
        <v>120</v>
      </c>
      <c r="E11" s="11">
        <v>82</v>
      </c>
      <c r="F11" s="11">
        <v>46</v>
      </c>
      <c r="G11" s="11">
        <v>50</v>
      </c>
      <c r="H11" s="46">
        <v>165</v>
      </c>
      <c r="I11" s="11">
        <v>1</v>
      </c>
      <c r="J11" s="14">
        <f>SUM(B11:I11)</f>
        <v>888</v>
      </c>
      <c r="AC11" s="13" t="s">
        <v>1</v>
      </c>
      <c r="AD11" s="21">
        <v>1405150</v>
      </c>
      <c r="AE11" s="21">
        <v>481108</v>
      </c>
      <c r="AF11" s="21">
        <v>181497</v>
      </c>
      <c r="AG11" s="21">
        <v>63026</v>
      </c>
      <c r="AH11" s="21">
        <v>33948</v>
      </c>
      <c r="AI11" s="21">
        <v>31000</v>
      </c>
      <c r="AJ11" s="37">
        <v>98490</v>
      </c>
      <c r="AK11" s="21">
        <v>1000</v>
      </c>
      <c r="AL11" s="22">
        <f>SUM(AD11:AK11)</f>
        <v>2295219</v>
      </c>
      <c r="AV11" s="13" t="s">
        <v>1</v>
      </c>
      <c r="AW11" s="23">
        <f t="shared" ref="AW11:BE14" si="9">IFERROR(AD11/B11,"-")</f>
        <v>7132.7411167512691</v>
      </c>
      <c r="AX11" s="23">
        <f t="shared" si="9"/>
        <v>2119.4185022026431</v>
      </c>
      <c r="AY11" s="23">
        <f t="shared" si="9"/>
        <v>1512.4749999999999</v>
      </c>
      <c r="AZ11" s="23">
        <f t="shared" si="9"/>
        <v>768.60975609756099</v>
      </c>
      <c r="BA11" s="23">
        <f t="shared" si="9"/>
        <v>738</v>
      </c>
      <c r="BB11" s="23">
        <f t="shared" si="9"/>
        <v>620</v>
      </c>
      <c r="BC11" s="23">
        <f t="shared" si="9"/>
        <v>596.90909090909088</v>
      </c>
      <c r="BD11" s="23">
        <f t="shared" si="9"/>
        <v>1000</v>
      </c>
      <c r="BE11" s="24">
        <f t="shared" si="9"/>
        <v>2584.7060810810813</v>
      </c>
    </row>
    <row r="12" spans="1:60" x14ac:dyDescent="0.25">
      <c r="A12" s="13" t="s">
        <v>0</v>
      </c>
      <c r="B12" s="11">
        <v>40</v>
      </c>
      <c r="C12" s="11">
        <v>107</v>
      </c>
      <c r="D12" s="11">
        <v>61</v>
      </c>
      <c r="E12" s="11">
        <v>88</v>
      </c>
      <c r="F12" s="11">
        <v>53</v>
      </c>
      <c r="G12" s="11">
        <v>105</v>
      </c>
      <c r="H12" s="46">
        <v>642</v>
      </c>
      <c r="I12" s="11">
        <v>23</v>
      </c>
      <c r="J12" s="14">
        <f t="shared" ref="J12:J13" si="10">SUM(B12:I12)</f>
        <v>1119</v>
      </c>
      <c r="AC12" s="13" t="s">
        <v>0</v>
      </c>
      <c r="AD12" s="21">
        <v>290187</v>
      </c>
      <c r="AE12" s="21">
        <v>279896</v>
      </c>
      <c r="AF12" s="21">
        <v>78681</v>
      </c>
      <c r="AG12" s="21">
        <v>108395</v>
      </c>
      <c r="AH12" s="21">
        <v>42160</v>
      </c>
      <c r="AI12" s="21">
        <v>69750</v>
      </c>
      <c r="AJ12" s="37">
        <v>450250</v>
      </c>
      <c r="AK12" s="21">
        <v>11750</v>
      </c>
      <c r="AL12" s="22">
        <f t="shared" ref="AL12:AL13" si="11">SUM(AD12:AK12)</f>
        <v>1331069</v>
      </c>
      <c r="AV12" s="13" t="s">
        <v>0</v>
      </c>
      <c r="AW12" s="23">
        <f t="shared" si="9"/>
        <v>7254.6750000000002</v>
      </c>
      <c r="AX12" s="23">
        <f t="shared" si="9"/>
        <v>2615.8504672897197</v>
      </c>
      <c r="AY12" s="23">
        <f t="shared" si="9"/>
        <v>1289.8524590163934</v>
      </c>
      <c r="AZ12" s="23">
        <f t="shared" si="9"/>
        <v>1231.7613636363637</v>
      </c>
      <c r="BA12" s="23">
        <f t="shared" si="9"/>
        <v>795.47169811320759</v>
      </c>
      <c r="BB12" s="23">
        <f t="shared" si="9"/>
        <v>664.28571428571433</v>
      </c>
      <c r="BC12" s="23">
        <f t="shared" si="9"/>
        <v>701.32398753894086</v>
      </c>
      <c r="BD12" s="23">
        <f t="shared" si="9"/>
        <v>510.86956521739131</v>
      </c>
      <c r="BE12" s="24">
        <f t="shared" si="9"/>
        <v>1189.5165326184092</v>
      </c>
    </row>
    <row r="13" spans="1:60" x14ac:dyDescent="0.25">
      <c r="A13" s="13" t="s">
        <v>11</v>
      </c>
      <c r="B13" s="11">
        <f t="shared" ref="B13:I13" si="12">K13-B11-B12</f>
        <v>21</v>
      </c>
      <c r="C13" s="11">
        <f t="shared" si="12"/>
        <v>15</v>
      </c>
      <c r="D13" s="11">
        <f t="shared" si="12"/>
        <v>6</v>
      </c>
      <c r="E13" s="11">
        <f t="shared" si="12"/>
        <v>8</v>
      </c>
      <c r="F13" s="11">
        <f t="shared" si="12"/>
        <v>7</v>
      </c>
      <c r="G13" s="11">
        <f t="shared" si="12"/>
        <v>8</v>
      </c>
      <c r="H13" s="46">
        <f t="shared" si="12"/>
        <v>37</v>
      </c>
      <c r="I13" s="11">
        <f t="shared" si="12"/>
        <v>3</v>
      </c>
      <c r="J13" s="14">
        <f t="shared" si="10"/>
        <v>105</v>
      </c>
      <c r="K13">
        <v>258</v>
      </c>
      <c r="L13">
        <v>349</v>
      </c>
      <c r="M13">
        <v>187</v>
      </c>
      <c r="N13">
        <v>178</v>
      </c>
      <c r="O13">
        <v>106</v>
      </c>
      <c r="P13">
        <v>163</v>
      </c>
      <c r="Q13" s="44">
        <v>844</v>
      </c>
      <c r="R13">
        <v>27</v>
      </c>
      <c r="AC13" s="13" t="s">
        <v>11</v>
      </c>
      <c r="AD13" s="21">
        <f t="shared" ref="AD13" si="13">AM13-AD11-AD12</f>
        <v>133907</v>
      </c>
      <c r="AE13" s="21">
        <f t="shared" ref="AE13:AK13" si="14">AN13-AE11-AE12</f>
        <v>47345</v>
      </c>
      <c r="AF13" s="21">
        <f t="shared" si="14"/>
        <v>10978</v>
      </c>
      <c r="AG13" s="21">
        <f t="shared" si="14"/>
        <v>21570</v>
      </c>
      <c r="AH13" s="21">
        <f t="shared" si="14"/>
        <v>4250</v>
      </c>
      <c r="AI13" s="21">
        <f t="shared" si="14"/>
        <v>4500</v>
      </c>
      <c r="AJ13" s="37">
        <f t="shared" si="14"/>
        <v>21250</v>
      </c>
      <c r="AK13" s="21">
        <f t="shared" si="14"/>
        <v>1750</v>
      </c>
      <c r="AL13" s="22">
        <f t="shared" si="11"/>
        <v>245550</v>
      </c>
      <c r="AM13">
        <v>1829244</v>
      </c>
      <c r="AN13">
        <v>808349</v>
      </c>
      <c r="AO13">
        <v>271156</v>
      </c>
      <c r="AP13">
        <v>192991</v>
      </c>
      <c r="AQ13">
        <v>80358</v>
      </c>
      <c r="AR13">
        <v>105250</v>
      </c>
      <c r="AS13" s="35">
        <v>569990</v>
      </c>
      <c r="AT13">
        <v>14500</v>
      </c>
      <c r="AV13" s="13" t="s">
        <v>11</v>
      </c>
      <c r="AW13" s="23">
        <f t="shared" si="9"/>
        <v>6376.5238095238092</v>
      </c>
      <c r="AX13" s="23">
        <f t="shared" si="9"/>
        <v>3156.3333333333335</v>
      </c>
      <c r="AY13" s="23">
        <f t="shared" si="9"/>
        <v>1829.6666666666667</v>
      </c>
      <c r="AZ13" s="23">
        <f t="shared" si="9"/>
        <v>2696.25</v>
      </c>
      <c r="BA13" s="23">
        <f t="shared" si="9"/>
        <v>607.14285714285711</v>
      </c>
      <c r="BB13" s="23">
        <f t="shared" si="9"/>
        <v>562.5</v>
      </c>
      <c r="BC13" s="23">
        <f t="shared" si="9"/>
        <v>574.32432432432438</v>
      </c>
      <c r="BD13" s="23">
        <f t="shared" si="9"/>
        <v>583.33333333333337</v>
      </c>
      <c r="BE13" s="24">
        <f t="shared" si="9"/>
        <v>2338.5714285714284</v>
      </c>
    </row>
    <row r="14" spans="1:60" x14ac:dyDescent="0.25">
      <c r="A14" s="13" t="s">
        <v>12</v>
      </c>
      <c r="B14" s="11">
        <f t="shared" ref="B14:I14" si="15">SUM(B11:B13)</f>
        <v>258</v>
      </c>
      <c r="C14" s="11">
        <f t="shared" si="15"/>
        <v>349</v>
      </c>
      <c r="D14" s="11">
        <f t="shared" si="15"/>
        <v>187</v>
      </c>
      <c r="E14" s="11">
        <f t="shared" si="15"/>
        <v>178</v>
      </c>
      <c r="F14" s="11">
        <f t="shared" si="15"/>
        <v>106</v>
      </c>
      <c r="G14" s="11">
        <f t="shared" si="15"/>
        <v>163</v>
      </c>
      <c r="H14" s="46">
        <f t="shared" si="15"/>
        <v>844</v>
      </c>
      <c r="I14" s="11">
        <f t="shared" si="15"/>
        <v>27</v>
      </c>
      <c r="J14" s="14">
        <f>SUM(J11:J13)</f>
        <v>2112</v>
      </c>
      <c r="K14">
        <f>SUM(B14:H14)</f>
        <v>2085</v>
      </c>
      <c r="AC14" s="13" t="s">
        <v>12</v>
      </c>
      <c r="AD14" s="21">
        <f>SUM(AD11:AD13)</f>
        <v>1829244</v>
      </c>
      <c r="AE14" s="21">
        <f t="shared" ref="AE14" si="16">SUM(AE11:AE13)</f>
        <v>808349</v>
      </c>
      <c r="AF14" s="21">
        <f t="shared" ref="AF14" si="17">SUM(AF11:AF13)</f>
        <v>271156</v>
      </c>
      <c r="AG14" s="21">
        <f t="shared" ref="AG14" si="18">SUM(AG11:AG13)</f>
        <v>192991</v>
      </c>
      <c r="AH14" s="21">
        <f t="shared" ref="AH14" si="19">SUM(AH11:AH13)</f>
        <v>80358</v>
      </c>
      <c r="AI14" s="21">
        <f t="shared" ref="AI14" si="20">SUM(AI11:AI13)</f>
        <v>105250</v>
      </c>
      <c r="AJ14" s="37">
        <f t="shared" ref="AJ14:AK14" si="21">SUM(AJ11:AJ13)</f>
        <v>569990</v>
      </c>
      <c r="AK14" s="21">
        <f t="shared" si="21"/>
        <v>14500</v>
      </c>
      <c r="AL14" s="22">
        <f>SUM(AL11:AL13)</f>
        <v>3871838</v>
      </c>
      <c r="AV14" s="13" t="s">
        <v>31</v>
      </c>
      <c r="AW14" s="23">
        <f t="shared" si="9"/>
        <v>7090.0930232558139</v>
      </c>
      <c r="AX14" s="23">
        <f t="shared" si="9"/>
        <v>2316.1862464183382</v>
      </c>
      <c r="AY14" s="23">
        <f t="shared" si="9"/>
        <v>1450.0320855614973</v>
      </c>
      <c r="AZ14" s="23">
        <f t="shared" si="9"/>
        <v>1084.2191011235955</v>
      </c>
      <c r="BA14" s="23">
        <f t="shared" si="9"/>
        <v>758.09433962264154</v>
      </c>
      <c r="BB14" s="23">
        <f t="shared" si="9"/>
        <v>645.70552147239266</v>
      </c>
      <c r="BC14" s="23">
        <f t="shared" si="9"/>
        <v>675.34360189573465</v>
      </c>
      <c r="BD14" s="23">
        <f t="shared" si="9"/>
        <v>537.03703703703707</v>
      </c>
      <c r="BE14" s="24">
        <f t="shared" si="9"/>
        <v>1833.2566287878788</v>
      </c>
    </row>
    <row r="15" spans="1:60" x14ac:dyDescent="0.25">
      <c r="A15" s="13"/>
      <c r="B15" s="11"/>
      <c r="C15" s="11"/>
      <c r="D15" s="11"/>
      <c r="E15" s="11"/>
      <c r="F15" s="11"/>
      <c r="G15" s="11"/>
      <c r="H15" s="46"/>
      <c r="I15" s="11"/>
      <c r="J15" s="14"/>
      <c r="AC15" s="13"/>
      <c r="AD15" s="21"/>
      <c r="AE15" s="21"/>
      <c r="AF15" s="21"/>
      <c r="AG15" s="21"/>
      <c r="AH15" s="21"/>
      <c r="AI15" s="21"/>
      <c r="AJ15" s="37"/>
      <c r="AK15" s="21"/>
      <c r="AL15" s="22"/>
      <c r="AV15" s="13"/>
      <c r="AW15" s="23"/>
      <c r="AX15" s="23"/>
      <c r="AY15" s="23"/>
      <c r="AZ15" s="23"/>
      <c r="BA15" s="23"/>
      <c r="BB15" s="23"/>
      <c r="BC15" s="23"/>
      <c r="BD15" s="23"/>
      <c r="BE15" s="24"/>
    </row>
    <row r="16" spans="1:60" x14ac:dyDescent="0.25">
      <c r="A16" s="10" t="s">
        <v>13</v>
      </c>
      <c r="B16" s="11"/>
      <c r="C16" s="11"/>
      <c r="D16" s="11"/>
      <c r="E16" s="11"/>
      <c r="F16" s="11"/>
      <c r="G16" s="11"/>
      <c r="H16" s="46"/>
      <c r="I16" s="11"/>
      <c r="J16" s="14"/>
      <c r="AC16" s="10" t="s">
        <v>13</v>
      </c>
      <c r="AD16" s="21"/>
      <c r="AE16" s="21"/>
      <c r="AF16" s="21"/>
      <c r="AG16" s="21"/>
      <c r="AH16" s="21"/>
      <c r="AI16" s="21"/>
      <c r="AJ16" s="37"/>
      <c r="AK16" s="21"/>
      <c r="AL16" s="22"/>
      <c r="AV16" s="10" t="s">
        <v>13</v>
      </c>
      <c r="AW16" s="23"/>
      <c r="AX16" s="21"/>
      <c r="AY16" s="21"/>
      <c r="AZ16" s="21"/>
      <c r="BA16" s="21"/>
      <c r="BB16" s="21"/>
      <c r="BC16" s="21"/>
      <c r="BD16" s="21"/>
      <c r="BE16" s="22"/>
    </row>
    <row r="17" spans="1:57" x14ac:dyDescent="0.25">
      <c r="A17" s="13" t="s">
        <v>1</v>
      </c>
      <c r="B17" s="11">
        <v>513</v>
      </c>
      <c r="C17" s="11">
        <v>243</v>
      </c>
      <c r="D17" s="11">
        <v>144</v>
      </c>
      <c r="E17" s="11">
        <v>72</v>
      </c>
      <c r="F17" s="11">
        <v>50</v>
      </c>
      <c r="G17" s="11">
        <v>61</v>
      </c>
      <c r="H17" s="46">
        <v>203</v>
      </c>
      <c r="I17" s="11">
        <v>0</v>
      </c>
      <c r="J17" s="14">
        <f>SUM(B17:I17)</f>
        <v>1286</v>
      </c>
      <c r="AC17" s="13" t="s">
        <v>1</v>
      </c>
      <c r="AD17" s="21">
        <v>3785097</v>
      </c>
      <c r="AE17" s="21">
        <v>1196383</v>
      </c>
      <c r="AF17" s="21">
        <v>485224</v>
      </c>
      <c r="AG17" s="21">
        <v>83980</v>
      </c>
      <c r="AH17" s="21">
        <v>32250</v>
      </c>
      <c r="AI17" s="21">
        <v>48455</v>
      </c>
      <c r="AJ17" s="37">
        <v>136000</v>
      </c>
      <c r="AK17" s="21">
        <v>0</v>
      </c>
      <c r="AL17" s="22">
        <f>SUM(AD17:AK17)</f>
        <v>5767389</v>
      </c>
      <c r="AV17" s="13" t="s">
        <v>1</v>
      </c>
      <c r="AW17" s="23">
        <f t="shared" ref="AW17:BC20" si="22">IFERROR(AD17/B17,"-")</f>
        <v>7378.3567251461991</v>
      </c>
      <c r="AX17" s="23">
        <f t="shared" si="22"/>
        <v>4923.3868312757204</v>
      </c>
      <c r="AY17" s="23">
        <f t="shared" si="22"/>
        <v>3369.6111111111113</v>
      </c>
      <c r="AZ17" s="23">
        <f t="shared" si="22"/>
        <v>1166.3888888888889</v>
      </c>
      <c r="BA17" s="23">
        <f t="shared" si="22"/>
        <v>645</v>
      </c>
      <c r="BB17" s="23">
        <f t="shared" si="22"/>
        <v>794.34426229508199</v>
      </c>
      <c r="BC17" s="23">
        <f t="shared" si="22"/>
        <v>669.95073891625611</v>
      </c>
      <c r="BD17" s="23">
        <v>0</v>
      </c>
      <c r="BE17" s="24">
        <f>IFERROR(AL17/J17,"-")</f>
        <v>4484.7503888024885</v>
      </c>
    </row>
    <row r="18" spans="1:57" x14ac:dyDescent="0.25">
      <c r="A18" s="13" t="s">
        <v>0</v>
      </c>
      <c r="B18" s="11">
        <v>237</v>
      </c>
      <c r="C18" s="11">
        <v>250</v>
      </c>
      <c r="D18" s="11">
        <v>171</v>
      </c>
      <c r="E18" s="11">
        <v>167</v>
      </c>
      <c r="F18" s="11">
        <v>136</v>
      </c>
      <c r="G18" s="11">
        <v>209</v>
      </c>
      <c r="H18" s="46">
        <v>1674</v>
      </c>
      <c r="I18" s="11">
        <v>101</v>
      </c>
      <c r="J18" s="14">
        <f t="shared" ref="J18:J19" si="23">SUM(B18:I18)</f>
        <v>2945</v>
      </c>
      <c r="AC18" s="13" t="s">
        <v>0</v>
      </c>
      <c r="AD18" s="21">
        <v>1728860</v>
      </c>
      <c r="AE18" s="21">
        <v>954741</v>
      </c>
      <c r="AF18" s="21">
        <v>424198</v>
      </c>
      <c r="AG18" s="21">
        <v>182797</v>
      </c>
      <c r="AH18" s="21">
        <v>123552</v>
      </c>
      <c r="AI18" s="21">
        <v>151833</v>
      </c>
      <c r="AJ18" s="37">
        <v>1182718</v>
      </c>
      <c r="AK18" s="21">
        <v>62500</v>
      </c>
      <c r="AL18" s="22">
        <f t="shared" ref="AL18:AL19" si="24">SUM(AD18:AK18)</f>
        <v>4811199</v>
      </c>
      <c r="AV18" s="13" t="s">
        <v>0</v>
      </c>
      <c r="AW18" s="23">
        <f t="shared" si="22"/>
        <v>7294.7679324894516</v>
      </c>
      <c r="AX18" s="23">
        <f t="shared" si="22"/>
        <v>3818.9639999999999</v>
      </c>
      <c r="AY18" s="23">
        <f t="shared" si="22"/>
        <v>2480.6900584795321</v>
      </c>
      <c r="AZ18" s="23">
        <f t="shared" si="22"/>
        <v>1094.5928143712574</v>
      </c>
      <c r="BA18" s="23">
        <f t="shared" si="22"/>
        <v>908.47058823529414</v>
      </c>
      <c r="BB18" s="23">
        <f t="shared" si="22"/>
        <v>726.47368421052636</v>
      </c>
      <c r="BC18" s="23">
        <f t="shared" si="22"/>
        <v>706.52210274790923</v>
      </c>
      <c r="BD18" s="23">
        <f>IFERROR(AK18/I18,"-")</f>
        <v>618.81188118811883</v>
      </c>
      <c r="BE18" s="24">
        <f>IFERROR(AL18/J18,"-")</f>
        <v>1633.683870967742</v>
      </c>
    </row>
    <row r="19" spans="1:57" x14ac:dyDescent="0.25">
      <c r="A19" s="13" t="s">
        <v>11</v>
      </c>
      <c r="B19" s="11">
        <f t="shared" ref="B19:I19" si="25">K19-B17-B18</f>
        <v>97</v>
      </c>
      <c r="C19" s="11">
        <f t="shared" si="25"/>
        <v>52</v>
      </c>
      <c r="D19" s="11">
        <f t="shared" si="25"/>
        <v>25</v>
      </c>
      <c r="E19" s="11">
        <f t="shared" si="25"/>
        <v>25</v>
      </c>
      <c r="F19" s="11">
        <f t="shared" si="25"/>
        <v>11</v>
      </c>
      <c r="G19" s="11">
        <f t="shared" si="25"/>
        <v>18</v>
      </c>
      <c r="H19" s="46">
        <f t="shared" si="25"/>
        <v>112</v>
      </c>
      <c r="I19" s="11">
        <f t="shared" si="25"/>
        <v>4</v>
      </c>
      <c r="J19" s="14">
        <f t="shared" si="23"/>
        <v>344</v>
      </c>
      <c r="K19">
        <v>847</v>
      </c>
      <c r="L19">
        <v>545</v>
      </c>
      <c r="M19">
        <v>340</v>
      </c>
      <c r="N19">
        <v>264</v>
      </c>
      <c r="O19">
        <v>197</v>
      </c>
      <c r="P19">
        <v>288</v>
      </c>
      <c r="Q19" s="44">
        <v>1989</v>
      </c>
      <c r="R19">
        <v>105</v>
      </c>
      <c r="AC19" s="13" t="s">
        <v>11</v>
      </c>
      <c r="AD19" s="21">
        <f t="shared" ref="AD19" si="26">AM19-AD17-AD18</f>
        <v>743756</v>
      </c>
      <c r="AE19" s="21">
        <f t="shared" ref="AE19:AK19" si="27">AN19-AE17-AE18</f>
        <v>246134</v>
      </c>
      <c r="AF19" s="21">
        <f t="shared" si="27"/>
        <v>46533</v>
      </c>
      <c r="AG19" s="21">
        <f t="shared" si="27"/>
        <v>40234</v>
      </c>
      <c r="AH19" s="21">
        <f t="shared" si="27"/>
        <v>6750</v>
      </c>
      <c r="AI19" s="21">
        <f t="shared" si="27"/>
        <v>11750</v>
      </c>
      <c r="AJ19" s="37">
        <f t="shared" si="27"/>
        <v>74000</v>
      </c>
      <c r="AK19" s="21">
        <f t="shared" si="27"/>
        <v>2000</v>
      </c>
      <c r="AL19" s="22">
        <f t="shared" si="24"/>
        <v>1171157</v>
      </c>
      <c r="AM19">
        <v>6257713</v>
      </c>
      <c r="AN19">
        <v>2397258</v>
      </c>
      <c r="AO19">
        <v>955955</v>
      </c>
      <c r="AP19">
        <v>307011</v>
      </c>
      <c r="AQ19">
        <v>162552</v>
      </c>
      <c r="AR19">
        <v>212038</v>
      </c>
      <c r="AS19" s="35">
        <v>1392718</v>
      </c>
      <c r="AT19">
        <v>64500</v>
      </c>
      <c r="AV19" s="13" t="s">
        <v>11</v>
      </c>
      <c r="AW19" s="23">
        <f t="shared" si="22"/>
        <v>7667.5876288659792</v>
      </c>
      <c r="AX19" s="23">
        <f t="shared" si="22"/>
        <v>4733.3461538461543</v>
      </c>
      <c r="AY19" s="23">
        <f t="shared" si="22"/>
        <v>1861.32</v>
      </c>
      <c r="AZ19" s="23">
        <f t="shared" si="22"/>
        <v>1609.36</v>
      </c>
      <c r="BA19" s="23">
        <f t="shared" si="22"/>
        <v>613.63636363636363</v>
      </c>
      <c r="BB19" s="23">
        <f t="shared" si="22"/>
        <v>652.77777777777783</v>
      </c>
      <c r="BC19" s="23">
        <f t="shared" si="22"/>
        <v>660.71428571428567</v>
      </c>
      <c r="BD19" s="23">
        <f>IFERROR(AK19/I19,"-")</f>
        <v>500</v>
      </c>
      <c r="BE19" s="24">
        <f>IFERROR(AL19/J19,"-")</f>
        <v>3404.5261627906975</v>
      </c>
    </row>
    <row r="20" spans="1:57" x14ac:dyDescent="0.25">
      <c r="A20" s="13" t="s">
        <v>12</v>
      </c>
      <c r="B20" s="11">
        <f t="shared" ref="B20:I20" si="28">SUM(B17:B19)</f>
        <v>847</v>
      </c>
      <c r="C20" s="11">
        <f t="shared" si="28"/>
        <v>545</v>
      </c>
      <c r="D20" s="11">
        <f t="shared" si="28"/>
        <v>340</v>
      </c>
      <c r="E20" s="11">
        <f t="shared" si="28"/>
        <v>264</v>
      </c>
      <c r="F20" s="11">
        <f t="shared" si="28"/>
        <v>197</v>
      </c>
      <c r="G20" s="11">
        <f t="shared" si="28"/>
        <v>288</v>
      </c>
      <c r="H20" s="46">
        <f t="shared" si="28"/>
        <v>1989</v>
      </c>
      <c r="I20" s="11">
        <f t="shared" si="28"/>
        <v>105</v>
      </c>
      <c r="J20" s="14">
        <f>SUM(J17:J19)</f>
        <v>4575</v>
      </c>
      <c r="K20">
        <f>SUM(B20:H20)</f>
        <v>4470</v>
      </c>
      <c r="AC20" s="13" t="s">
        <v>12</v>
      </c>
      <c r="AD20" s="21">
        <f>SUM(AD17:AD19)</f>
        <v>6257713</v>
      </c>
      <c r="AE20" s="21">
        <f t="shared" ref="AE20:AK20" si="29">SUM(AE17:AE19)</f>
        <v>2397258</v>
      </c>
      <c r="AF20" s="21">
        <f t="shared" ref="AF20" si="30">SUM(AF17:AF19)</f>
        <v>955955</v>
      </c>
      <c r="AG20" s="21">
        <f t="shared" si="29"/>
        <v>307011</v>
      </c>
      <c r="AH20" s="21">
        <f t="shared" si="29"/>
        <v>162552</v>
      </c>
      <c r="AI20" s="21">
        <f t="shared" si="29"/>
        <v>212038</v>
      </c>
      <c r="AJ20" s="37">
        <f t="shared" si="29"/>
        <v>1392718</v>
      </c>
      <c r="AK20" s="21">
        <f t="shared" si="29"/>
        <v>64500</v>
      </c>
      <c r="AL20" s="22">
        <f>SUM(AL17:AL19)</f>
        <v>11749745</v>
      </c>
      <c r="AV20" s="13" t="s">
        <v>31</v>
      </c>
      <c r="AW20" s="23">
        <f t="shared" si="22"/>
        <v>7388.090909090909</v>
      </c>
      <c r="AX20" s="23">
        <f t="shared" si="22"/>
        <v>4398.6385321100915</v>
      </c>
      <c r="AY20" s="23">
        <f t="shared" si="22"/>
        <v>2811.6323529411766</v>
      </c>
      <c r="AZ20" s="23">
        <f t="shared" si="22"/>
        <v>1162.9204545454545</v>
      </c>
      <c r="BA20" s="23">
        <f t="shared" si="22"/>
        <v>825.13705583756348</v>
      </c>
      <c r="BB20" s="23">
        <f t="shared" si="22"/>
        <v>736.24305555555554</v>
      </c>
      <c r="BC20" s="23">
        <f t="shared" si="22"/>
        <v>700.21015585721466</v>
      </c>
      <c r="BD20" s="23">
        <f>IFERROR(AK20/I20,"-")</f>
        <v>614.28571428571433</v>
      </c>
      <c r="BE20" s="24">
        <f>IFERROR(AL20/J20,"-")</f>
        <v>2568.2502732240437</v>
      </c>
    </row>
    <row r="21" spans="1:57" x14ac:dyDescent="0.25">
      <c r="A21" s="13"/>
      <c r="B21" s="11"/>
      <c r="C21" s="11"/>
      <c r="D21" s="11"/>
      <c r="E21" s="11"/>
      <c r="F21" s="11"/>
      <c r="G21" s="11"/>
      <c r="H21" s="46"/>
      <c r="I21" s="11"/>
      <c r="J21" s="14"/>
      <c r="AC21" s="13"/>
      <c r="AD21" s="21"/>
      <c r="AE21" s="21"/>
      <c r="AF21" s="21"/>
      <c r="AG21" s="21"/>
      <c r="AH21" s="21"/>
      <c r="AI21" s="21"/>
      <c r="AJ21" s="37"/>
      <c r="AK21" s="21"/>
      <c r="AL21" s="22"/>
      <c r="AV21" s="13"/>
      <c r="AW21" s="23"/>
      <c r="AX21" s="23"/>
      <c r="AY21" s="23"/>
      <c r="AZ21" s="23"/>
      <c r="BA21" s="23"/>
      <c r="BB21" s="23"/>
      <c r="BC21" s="23"/>
      <c r="BD21" s="23"/>
      <c r="BE21" s="24"/>
    </row>
    <row r="22" spans="1:57" x14ac:dyDescent="0.25">
      <c r="A22" s="10" t="s">
        <v>14</v>
      </c>
      <c r="B22" s="11"/>
      <c r="C22" s="11"/>
      <c r="D22" s="11"/>
      <c r="E22" s="11"/>
      <c r="F22" s="11"/>
      <c r="G22" s="11"/>
      <c r="H22" s="46"/>
      <c r="I22" s="11"/>
      <c r="J22" s="14"/>
      <c r="AC22" s="10" t="s">
        <v>14</v>
      </c>
      <c r="AD22" s="21"/>
      <c r="AE22" s="21"/>
      <c r="AF22" s="21"/>
      <c r="AG22" s="21"/>
      <c r="AH22" s="21"/>
      <c r="AI22" s="21"/>
      <c r="AJ22" s="37"/>
      <c r="AK22" s="21"/>
      <c r="AL22" s="22"/>
      <c r="AV22" s="10" t="s">
        <v>14</v>
      </c>
      <c r="AW22" s="23"/>
      <c r="AX22" s="21"/>
      <c r="AY22" s="21"/>
      <c r="AZ22" s="21"/>
      <c r="BA22" s="21"/>
      <c r="BB22" s="21"/>
      <c r="BC22" s="21"/>
      <c r="BD22" s="21"/>
      <c r="BE22" s="22"/>
    </row>
    <row r="23" spans="1:57" x14ac:dyDescent="0.25">
      <c r="A23" s="13" t="s">
        <v>1</v>
      </c>
      <c r="B23" s="11">
        <v>176</v>
      </c>
      <c r="C23" s="11">
        <v>78</v>
      </c>
      <c r="D23" s="11">
        <v>49</v>
      </c>
      <c r="E23" s="11">
        <v>35</v>
      </c>
      <c r="F23" s="11">
        <v>22</v>
      </c>
      <c r="G23" s="11">
        <v>24</v>
      </c>
      <c r="H23" s="46">
        <v>121</v>
      </c>
      <c r="I23" s="11">
        <v>6</v>
      </c>
      <c r="J23" s="14">
        <f>SUM(B23:I23)</f>
        <v>511</v>
      </c>
      <c r="AC23" s="13" t="s">
        <v>1</v>
      </c>
      <c r="AD23" s="21">
        <v>1339510</v>
      </c>
      <c r="AE23" s="21">
        <v>359145</v>
      </c>
      <c r="AF23" s="21">
        <v>175454</v>
      </c>
      <c r="AG23" s="21">
        <v>50216</v>
      </c>
      <c r="AH23" s="21">
        <v>14000</v>
      </c>
      <c r="AI23" s="21">
        <v>17750</v>
      </c>
      <c r="AJ23" s="37">
        <v>83000</v>
      </c>
      <c r="AK23" s="21">
        <v>4250</v>
      </c>
      <c r="AL23" s="22">
        <f>SUM(AD23:AK23)</f>
        <v>2043325</v>
      </c>
      <c r="AV23" s="13" t="s">
        <v>1</v>
      </c>
      <c r="AW23" s="23">
        <f t="shared" ref="AW23:BE26" si="31">IFERROR(AD23/B23,"-")</f>
        <v>7610.852272727273</v>
      </c>
      <c r="AX23" s="23">
        <f t="shared" si="31"/>
        <v>4604.4230769230771</v>
      </c>
      <c r="AY23" s="23">
        <f t="shared" si="31"/>
        <v>3580.6938775510203</v>
      </c>
      <c r="AZ23" s="23">
        <f t="shared" si="31"/>
        <v>1434.7428571428572</v>
      </c>
      <c r="BA23" s="23">
        <f t="shared" si="31"/>
        <v>636.36363636363637</v>
      </c>
      <c r="BB23" s="23">
        <f t="shared" si="31"/>
        <v>739.58333333333337</v>
      </c>
      <c r="BC23" s="23">
        <f t="shared" si="31"/>
        <v>685.95041322314046</v>
      </c>
      <c r="BD23" s="23">
        <f t="shared" si="31"/>
        <v>708.33333333333337</v>
      </c>
      <c r="BE23" s="24">
        <f t="shared" si="31"/>
        <v>3998.6790606653622</v>
      </c>
    </row>
    <row r="24" spans="1:57" x14ac:dyDescent="0.25">
      <c r="A24" s="13" t="s">
        <v>0</v>
      </c>
      <c r="B24" s="11">
        <v>222</v>
      </c>
      <c r="C24" s="11">
        <v>186</v>
      </c>
      <c r="D24" s="11">
        <v>124</v>
      </c>
      <c r="E24" s="11">
        <v>118</v>
      </c>
      <c r="F24" s="11">
        <v>111</v>
      </c>
      <c r="G24" s="11">
        <v>188</v>
      </c>
      <c r="H24" s="46">
        <v>1625</v>
      </c>
      <c r="I24" s="11">
        <v>119</v>
      </c>
      <c r="J24" s="14">
        <f t="shared" ref="J24:J25" si="32">SUM(B24:I24)</f>
        <v>2693</v>
      </c>
      <c r="AC24" s="13" t="s">
        <v>0</v>
      </c>
      <c r="AD24" s="21">
        <v>1710401</v>
      </c>
      <c r="AE24" s="21">
        <v>829175</v>
      </c>
      <c r="AF24" s="21">
        <v>326250</v>
      </c>
      <c r="AG24" s="21">
        <v>154765</v>
      </c>
      <c r="AH24" s="21">
        <v>112030</v>
      </c>
      <c r="AI24" s="21">
        <v>139853</v>
      </c>
      <c r="AJ24" s="37">
        <v>1112000</v>
      </c>
      <c r="AK24" s="21">
        <v>78000</v>
      </c>
      <c r="AL24" s="22">
        <f t="shared" ref="AL24:AL25" si="33">SUM(AD24:AK24)</f>
        <v>4462474</v>
      </c>
      <c r="AV24" s="13" t="s">
        <v>0</v>
      </c>
      <c r="AW24" s="23">
        <f t="shared" si="31"/>
        <v>7704.5090090090089</v>
      </c>
      <c r="AX24" s="23">
        <f t="shared" si="31"/>
        <v>4457.9301075268813</v>
      </c>
      <c r="AY24" s="23">
        <f t="shared" si="31"/>
        <v>2631.0483870967741</v>
      </c>
      <c r="AZ24" s="23">
        <f t="shared" si="31"/>
        <v>1311.5677966101696</v>
      </c>
      <c r="BA24" s="23">
        <f t="shared" si="31"/>
        <v>1009.2792792792793</v>
      </c>
      <c r="BB24" s="23">
        <f t="shared" si="31"/>
        <v>743.89893617021278</v>
      </c>
      <c r="BC24" s="23">
        <f t="shared" si="31"/>
        <v>684.30769230769226</v>
      </c>
      <c r="BD24" s="23">
        <f t="shared" si="31"/>
        <v>655.46218487394958</v>
      </c>
      <c r="BE24" s="24">
        <f t="shared" si="31"/>
        <v>1657.0642406238396</v>
      </c>
    </row>
    <row r="25" spans="1:57" x14ac:dyDescent="0.25">
      <c r="A25" s="13" t="s">
        <v>11</v>
      </c>
      <c r="B25" s="11">
        <f t="shared" ref="B25:I25" si="34">K25-B23-B24</f>
        <v>53</v>
      </c>
      <c r="C25" s="11">
        <f t="shared" si="34"/>
        <v>39</v>
      </c>
      <c r="D25" s="11">
        <f t="shared" si="34"/>
        <v>20</v>
      </c>
      <c r="E25" s="11">
        <f t="shared" si="34"/>
        <v>12</v>
      </c>
      <c r="F25" s="11">
        <f t="shared" si="34"/>
        <v>5</v>
      </c>
      <c r="G25" s="11">
        <f t="shared" si="34"/>
        <v>19</v>
      </c>
      <c r="H25" s="46">
        <f t="shared" si="34"/>
        <v>11</v>
      </c>
      <c r="I25" s="11">
        <f t="shared" si="34"/>
        <v>10</v>
      </c>
      <c r="J25" s="14">
        <f t="shared" si="32"/>
        <v>169</v>
      </c>
      <c r="K25">
        <v>451</v>
      </c>
      <c r="L25">
        <v>303</v>
      </c>
      <c r="M25">
        <v>193</v>
      </c>
      <c r="N25">
        <v>165</v>
      </c>
      <c r="O25">
        <v>138</v>
      </c>
      <c r="P25">
        <v>231</v>
      </c>
      <c r="Q25" s="44">
        <v>1757</v>
      </c>
      <c r="R25">
        <v>135</v>
      </c>
      <c r="AC25" s="13" t="s">
        <v>11</v>
      </c>
      <c r="AD25" s="21">
        <f t="shared" ref="AD25" si="35">AM25-AD23-AD24</f>
        <v>399954</v>
      </c>
      <c r="AE25" s="21">
        <f t="shared" ref="AE25:AK25" si="36">AN25-AE23-AE24</f>
        <v>217165</v>
      </c>
      <c r="AF25" s="21">
        <f t="shared" si="36"/>
        <v>46226</v>
      </c>
      <c r="AG25" s="21">
        <f t="shared" si="36"/>
        <v>20344</v>
      </c>
      <c r="AH25" s="21">
        <f t="shared" si="36"/>
        <v>2500</v>
      </c>
      <c r="AI25" s="21">
        <f t="shared" si="36"/>
        <v>21578</v>
      </c>
      <c r="AJ25" s="37">
        <f t="shared" si="36"/>
        <v>74000</v>
      </c>
      <c r="AK25" s="21">
        <f t="shared" si="36"/>
        <v>6000</v>
      </c>
      <c r="AL25" s="22">
        <f t="shared" si="33"/>
        <v>787767</v>
      </c>
      <c r="AM25">
        <v>3449865</v>
      </c>
      <c r="AN25">
        <v>1405485</v>
      </c>
      <c r="AO25">
        <v>547930</v>
      </c>
      <c r="AP25">
        <v>225325</v>
      </c>
      <c r="AQ25">
        <v>128530</v>
      </c>
      <c r="AR25">
        <v>179181</v>
      </c>
      <c r="AS25" s="35">
        <v>1269000</v>
      </c>
      <c r="AT25">
        <v>88250</v>
      </c>
      <c r="AV25" s="13" t="s">
        <v>11</v>
      </c>
      <c r="AW25" s="23">
        <f t="shared" si="31"/>
        <v>7546.3018867924529</v>
      </c>
      <c r="AX25" s="23">
        <f t="shared" si="31"/>
        <v>5568.333333333333</v>
      </c>
      <c r="AY25" s="23">
        <f t="shared" si="31"/>
        <v>2311.3000000000002</v>
      </c>
      <c r="AZ25" s="23">
        <f t="shared" si="31"/>
        <v>1695.3333333333333</v>
      </c>
      <c r="BA25" s="23">
        <f t="shared" si="31"/>
        <v>500</v>
      </c>
      <c r="BB25" s="23">
        <f t="shared" si="31"/>
        <v>1135.6842105263158</v>
      </c>
      <c r="BC25" s="23">
        <f t="shared" si="31"/>
        <v>6727.272727272727</v>
      </c>
      <c r="BD25" s="23">
        <f t="shared" si="31"/>
        <v>600</v>
      </c>
      <c r="BE25" s="24">
        <f t="shared" si="31"/>
        <v>4661.3431952662722</v>
      </c>
    </row>
    <row r="26" spans="1:57" x14ac:dyDescent="0.25">
      <c r="A26" s="13" t="s">
        <v>12</v>
      </c>
      <c r="B26" s="11">
        <f t="shared" ref="B26:I26" si="37">SUM(B23:B25)</f>
        <v>451</v>
      </c>
      <c r="C26" s="11">
        <f t="shared" si="37"/>
        <v>303</v>
      </c>
      <c r="D26" s="11">
        <f t="shared" si="37"/>
        <v>193</v>
      </c>
      <c r="E26" s="11">
        <f t="shared" si="37"/>
        <v>165</v>
      </c>
      <c r="F26" s="11">
        <f t="shared" si="37"/>
        <v>138</v>
      </c>
      <c r="G26" s="11">
        <f t="shared" si="37"/>
        <v>231</v>
      </c>
      <c r="H26" s="46">
        <f t="shared" si="37"/>
        <v>1757</v>
      </c>
      <c r="I26" s="11">
        <f t="shared" si="37"/>
        <v>135</v>
      </c>
      <c r="J26" s="14">
        <f>SUM(J23:J25)</f>
        <v>3373</v>
      </c>
      <c r="K26">
        <f>SUM(B26:H26)</f>
        <v>3238</v>
      </c>
      <c r="AC26" s="13" t="s">
        <v>12</v>
      </c>
      <c r="AD26" s="21">
        <f>SUM(AD23:AD25)</f>
        <v>3449865</v>
      </c>
      <c r="AE26" s="21">
        <f t="shared" ref="AE26:AK26" si="38">SUM(AE23:AE25)</f>
        <v>1405485</v>
      </c>
      <c r="AF26" s="21">
        <f t="shared" ref="AF26" si="39">SUM(AF23:AF25)</f>
        <v>547930</v>
      </c>
      <c r="AG26" s="21">
        <f t="shared" si="38"/>
        <v>225325</v>
      </c>
      <c r="AH26" s="21">
        <f t="shared" si="38"/>
        <v>128530</v>
      </c>
      <c r="AI26" s="21">
        <f t="shared" si="38"/>
        <v>179181</v>
      </c>
      <c r="AJ26" s="37">
        <f t="shared" si="38"/>
        <v>1269000</v>
      </c>
      <c r="AK26" s="21">
        <f t="shared" si="38"/>
        <v>88250</v>
      </c>
      <c r="AL26" s="22">
        <f>SUM(AL23:AL25)</f>
        <v>7293566</v>
      </c>
      <c r="AV26" s="13" t="s">
        <v>31</v>
      </c>
      <c r="AW26" s="23">
        <f t="shared" si="31"/>
        <v>7649.3680709534365</v>
      </c>
      <c r="AX26" s="23">
        <f t="shared" si="31"/>
        <v>4638.5643564356433</v>
      </c>
      <c r="AY26" s="23">
        <f t="shared" si="31"/>
        <v>2839.015544041451</v>
      </c>
      <c r="AZ26" s="23">
        <f t="shared" si="31"/>
        <v>1365.6060606060605</v>
      </c>
      <c r="BA26" s="23">
        <f t="shared" si="31"/>
        <v>931.37681159420288</v>
      </c>
      <c r="BB26" s="23">
        <f t="shared" si="31"/>
        <v>775.67532467532465</v>
      </c>
      <c r="BC26" s="23">
        <f t="shared" si="31"/>
        <v>722.25384177575415</v>
      </c>
      <c r="BD26" s="23">
        <f t="shared" si="31"/>
        <v>653.7037037037037</v>
      </c>
      <c r="BE26" s="24">
        <f t="shared" si="31"/>
        <v>2162.337978061073</v>
      </c>
    </row>
    <row r="27" spans="1:57" x14ac:dyDescent="0.25">
      <c r="A27" s="13"/>
      <c r="B27" s="11"/>
      <c r="C27" s="11"/>
      <c r="D27" s="11"/>
      <c r="E27" s="11"/>
      <c r="F27" s="11"/>
      <c r="G27" s="11"/>
      <c r="H27" s="46"/>
      <c r="I27" s="11"/>
      <c r="J27" s="14"/>
      <c r="AC27" s="13"/>
      <c r="AD27" s="21"/>
      <c r="AE27" s="21"/>
      <c r="AF27" s="21"/>
      <c r="AG27" s="21"/>
      <c r="AH27" s="21"/>
      <c r="AI27" s="21"/>
      <c r="AJ27" s="37"/>
      <c r="AK27" s="21"/>
      <c r="AL27" s="22"/>
      <c r="AV27" s="13"/>
      <c r="AW27" s="23"/>
      <c r="AX27" s="23"/>
      <c r="AY27" s="23"/>
      <c r="AZ27" s="23"/>
      <c r="BA27" s="23"/>
      <c r="BB27" s="23"/>
      <c r="BC27" s="23"/>
      <c r="BD27" s="23"/>
      <c r="BE27" s="24"/>
    </row>
    <row r="28" spans="1:57" x14ac:dyDescent="0.25">
      <c r="A28" s="10" t="s">
        <v>15</v>
      </c>
      <c r="B28" s="11"/>
      <c r="C28" s="11"/>
      <c r="D28" s="11"/>
      <c r="E28" s="11"/>
      <c r="F28" s="11"/>
      <c r="G28" s="11"/>
      <c r="H28" s="46"/>
      <c r="I28" s="11"/>
      <c r="J28" s="14"/>
      <c r="AC28" s="10" t="s">
        <v>15</v>
      </c>
      <c r="AD28" s="21"/>
      <c r="AE28" s="21"/>
      <c r="AF28" s="21"/>
      <c r="AG28" s="21"/>
      <c r="AH28" s="21"/>
      <c r="AI28" s="21"/>
      <c r="AJ28" s="37"/>
      <c r="AK28" s="21"/>
      <c r="AL28" s="22"/>
      <c r="AV28" s="10" t="s">
        <v>15</v>
      </c>
      <c r="AW28" s="23"/>
      <c r="AX28" s="21"/>
      <c r="AY28" s="21"/>
      <c r="AZ28" s="21"/>
      <c r="BA28" s="21"/>
      <c r="BB28" s="21"/>
      <c r="BC28" s="21"/>
      <c r="BD28" s="21"/>
      <c r="BE28" s="22"/>
    </row>
    <row r="29" spans="1:57" x14ac:dyDescent="0.25">
      <c r="A29" s="13" t="s">
        <v>1</v>
      </c>
      <c r="B29" s="11">
        <v>44</v>
      </c>
      <c r="C29" s="11">
        <v>23</v>
      </c>
      <c r="D29" s="11">
        <v>20</v>
      </c>
      <c r="E29" s="11">
        <v>6</v>
      </c>
      <c r="F29" s="11">
        <v>12</v>
      </c>
      <c r="G29" s="11">
        <v>11</v>
      </c>
      <c r="H29" s="46">
        <v>56</v>
      </c>
      <c r="I29" s="11">
        <v>3</v>
      </c>
      <c r="J29" s="14">
        <f>SUM(B29:I29)</f>
        <v>175</v>
      </c>
      <c r="AC29" s="13" t="s">
        <v>1</v>
      </c>
      <c r="AD29" s="21">
        <v>287320</v>
      </c>
      <c r="AE29" s="21">
        <v>160546</v>
      </c>
      <c r="AF29" s="21">
        <v>89150</v>
      </c>
      <c r="AG29" s="21">
        <v>9250</v>
      </c>
      <c r="AH29" s="21">
        <v>36792</v>
      </c>
      <c r="AI29" s="21">
        <v>20250</v>
      </c>
      <c r="AJ29" s="37">
        <v>118750</v>
      </c>
      <c r="AK29" s="21">
        <v>6750</v>
      </c>
      <c r="AL29" s="22">
        <f>SUM(AD29:AK29)</f>
        <v>728808</v>
      </c>
      <c r="AV29" s="13" t="s">
        <v>1</v>
      </c>
      <c r="AW29" s="23">
        <f t="shared" ref="AW29:BE32" si="40">IFERROR(AD29/B29,"-")</f>
        <v>6530</v>
      </c>
      <c r="AX29" s="23">
        <f t="shared" si="40"/>
        <v>6980.260869565217</v>
      </c>
      <c r="AY29" s="23">
        <f t="shared" si="40"/>
        <v>4457.5</v>
      </c>
      <c r="AZ29" s="23">
        <f t="shared" si="40"/>
        <v>1541.6666666666667</v>
      </c>
      <c r="BA29" s="23">
        <f t="shared" si="40"/>
        <v>3066</v>
      </c>
      <c r="BB29" s="23">
        <f t="shared" si="40"/>
        <v>1840.909090909091</v>
      </c>
      <c r="BC29" s="23">
        <f t="shared" si="40"/>
        <v>2120.5357142857142</v>
      </c>
      <c r="BD29" s="23">
        <f t="shared" si="40"/>
        <v>2250</v>
      </c>
      <c r="BE29" s="24">
        <f t="shared" si="40"/>
        <v>4164.6171428571424</v>
      </c>
    </row>
    <row r="30" spans="1:57" x14ac:dyDescent="0.25">
      <c r="A30" s="13" t="s">
        <v>0</v>
      </c>
      <c r="B30" s="11">
        <v>203</v>
      </c>
      <c r="C30" s="11">
        <v>150</v>
      </c>
      <c r="D30" s="11">
        <v>128</v>
      </c>
      <c r="E30" s="11">
        <v>94</v>
      </c>
      <c r="F30" s="11">
        <v>91</v>
      </c>
      <c r="G30" s="11">
        <v>176</v>
      </c>
      <c r="H30" s="46">
        <v>2041</v>
      </c>
      <c r="I30" s="11">
        <v>211</v>
      </c>
      <c r="J30" s="14">
        <f t="shared" ref="J30:J31" si="41">SUM(B30:I30)</f>
        <v>3094</v>
      </c>
      <c r="AC30" s="13" t="s">
        <v>0</v>
      </c>
      <c r="AD30" s="21">
        <v>1239546</v>
      </c>
      <c r="AE30" s="21">
        <v>757312</v>
      </c>
      <c r="AF30" s="21">
        <v>466039</v>
      </c>
      <c r="AG30" s="21">
        <v>226032</v>
      </c>
      <c r="AH30" s="21">
        <v>216217</v>
      </c>
      <c r="AI30" s="21">
        <v>350346</v>
      </c>
      <c r="AJ30" s="37">
        <v>4050802</v>
      </c>
      <c r="AK30" s="21">
        <v>415094</v>
      </c>
      <c r="AL30" s="22">
        <f t="shared" ref="AL30:AL31" si="42">SUM(AD30:AK30)</f>
        <v>7721388</v>
      </c>
      <c r="AV30" s="13" t="s">
        <v>0</v>
      </c>
      <c r="AW30" s="23">
        <f t="shared" si="40"/>
        <v>6106.1379310344828</v>
      </c>
      <c r="AX30" s="23">
        <f t="shared" si="40"/>
        <v>5048.7466666666669</v>
      </c>
      <c r="AY30" s="23">
        <f t="shared" si="40"/>
        <v>3640.9296875</v>
      </c>
      <c r="AZ30" s="23">
        <f t="shared" si="40"/>
        <v>2404.5957446808511</v>
      </c>
      <c r="BA30" s="23">
        <f t="shared" si="40"/>
        <v>2376.0109890109889</v>
      </c>
      <c r="BB30" s="23">
        <f t="shared" si="40"/>
        <v>1990.6022727272727</v>
      </c>
      <c r="BC30" s="23">
        <f t="shared" si="40"/>
        <v>1984.7143557079862</v>
      </c>
      <c r="BD30" s="23">
        <f t="shared" si="40"/>
        <v>1967.2701421800948</v>
      </c>
      <c r="BE30" s="24">
        <f t="shared" si="40"/>
        <v>2495.6005171299289</v>
      </c>
    </row>
    <row r="31" spans="1:57" x14ac:dyDescent="0.25">
      <c r="A31" s="13" t="s">
        <v>11</v>
      </c>
      <c r="B31" s="11">
        <f t="shared" ref="B31:I31" si="43">K31-B29-B30</f>
        <v>45</v>
      </c>
      <c r="C31" s="11">
        <f t="shared" si="43"/>
        <v>21</v>
      </c>
      <c r="D31" s="11">
        <f t="shared" si="43"/>
        <v>19</v>
      </c>
      <c r="E31" s="11">
        <f t="shared" si="43"/>
        <v>18</v>
      </c>
      <c r="F31" s="11">
        <f t="shared" si="43"/>
        <v>10</v>
      </c>
      <c r="G31" s="11">
        <f t="shared" si="43"/>
        <v>16</v>
      </c>
      <c r="H31" s="46">
        <f t="shared" si="43"/>
        <v>162</v>
      </c>
      <c r="I31" s="11">
        <f t="shared" si="43"/>
        <v>15</v>
      </c>
      <c r="J31" s="14">
        <f t="shared" si="41"/>
        <v>306</v>
      </c>
      <c r="K31">
        <v>292</v>
      </c>
      <c r="L31">
        <v>194</v>
      </c>
      <c r="M31">
        <v>167</v>
      </c>
      <c r="N31">
        <v>118</v>
      </c>
      <c r="O31">
        <v>113</v>
      </c>
      <c r="P31">
        <v>203</v>
      </c>
      <c r="Q31" s="44">
        <v>2259</v>
      </c>
      <c r="R31">
        <v>229</v>
      </c>
      <c r="AC31" s="13" t="s">
        <v>11</v>
      </c>
      <c r="AD31" s="21">
        <f t="shared" ref="AD31" si="44">AM31-AD29-AD30</f>
        <v>315733</v>
      </c>
      <c r="AE31" s="21">
        <f t="shared" ref="AE31:AK31" si="45">AN31-AE29-AE30</f>
        <v>105130</v>
      </c>
      <c r="AF31" s="21">
        <f t="shared" si="45"/>
        <v>90057</v>
      </c>
      <c r="AG31" s="21">
        <f t="shared" si="45"/>
        <v>52406</v>
      </c>
      <c r="AH31" s="21">
        <f t="shared" si="45"/>
        <v>30238</v>
      </c>
      <c r="AI31" s="21">
        <f t="shared" si="45"/>
        <v>30000</v>
      </c>
      <c r="AJ31" s="37">
        <f t="shared" si="45"/>
        <v>341750</v>
      </c>
      <c r="AK31" s="21">
        <f t="shared" si="45"/>
        <v>32783</v>
      </c>
      <c r="AL31" s="22">
        <f t="shared" si="42"/>
        <v>998097</v>
      </c>
      <c r="AM31">
        <v>1842599</v>
      </c>
      <c r="AN31">
        <v>1022988</v>
      </c>
      <c r="AO31">
        <v>645246</v>
      </c>
      <c r="AP31">
        <v>287688</v>
      </c>
      <c r="AQ31">
        <v>283247</v>
      </c>
      <c r="AR31">
        <v>400596</v>
      </c>
      <c r="AS31" s="35">
        <v>4511302</v>
      </c>
      <c r="AT31">
        <v>454627</v>
      </c>
      <c r="AV31" s="13" t="s">
        <v>11</v>
      </c>
      <c r="AW31" s="23">
        <f t="shared" si="40"/>
        <v>7016.2888888888892</v>
      </c>
      <c r="AX31" s="23">
        <f t="shared" si="40"/>
        <v>5006.1904761904761</v>
      </c>
      <c r="AY31" s="23">
        <f t="shared" si="40"/>
        <v>4739.8421052631575</v>
      </c>
      <c r="AZ31" s="23">
        <f t="shared" si="40"/>
        <v>2911.4444444444443</v>
      </c>
      <c r="BA31" s="23">
        <f t="shared" si="40"/>
        <v>3023.8</v>
      </c>
      <c r="BB31" s="23">
        <f t="shared" si="40"/>
        <v>1875</v>
      </c>
      <c r="BC31" s="23">
        <f t="shared" si="40"/>
        <v>2109.5679012345681</v>
      </c>
      <c r="BD31" s="23">
        <f t="shared" si="40"/>
        <v>2185.5333333333333</v>
      </c>
      <c r="BE31" s="24">
        <f t="shared" si="40"/>
        <v>3261.7549019607845</v>
      </c>
    </row>
    <row r="32" spans="1:57" x14ac:dyDescent="0.25">
      <c r="A32" s="13" t="s">
        <v>12</v>
      </c>
      <c r="B32" s="11">
        <f t="shared" ref="B32:I32" si="46">SUM(B29:B31)</f>
        <v>292</v>
      </c>
      <c r="C32" s="11">
        <f t="shared" si="46"/>
        <v>194</v>
      </c>
      <c r="D32" s="11">
        <f t="shared" si="46"/>
        <v>167</v>
      </c>
      <c r="E32" s="11">
        <f t="shared" si="46"/>
        <v>118</v>
      </c>
      <c r="F32" s="11">
        <f t="shared" si="46"/>
        <v>113</v>
      </c>
      <c r="G32" s="11">
        <f t="shared" si="46"/>
        <v>203</v>
      </c>
      <c r="H32" s="46">
        <f t="shared" si="46"/>
        <v>2259</v>
      </c>
      <c r="I32" s="11">
        <f t="shared" si="46"/>
        <v>229</v>
      </c>
      <c r="J32" s="14">
        <f>SUM(J29:J31)</f>
        <v>3575</v>
      </c>
      <c r="K32">
        <f>SUM(B32:H32)</f>
        <v>3346</v>
      </c>
      <c r="AC32" s="13" t="s">
        <v>12</v>
      </c>
      <c r="AD32" s="21">
        <f>SUM(AD29:AD31)</f>
        <v>1842599</v>
      </c>
      <c r="AE32" s="21">
        <f t="shared" ref="AE32:AK32" si="47">SUM(AE29:AE31)</f>
        <v>1022988</v>
      </c>
      <c r="AF32" s="21">
        <f t="shared" ref="AF32" si="48">SUM(AF29:AF31)</f>
        <v>645246</v>
      </c>
      <c r="AG32" s="21">
        <f t="shared" si="47"/>
        <v>287688</v>
      </c>
      <c r="AH32" s="21">
        <f t="shared" si="47"/>
        <v>283247</v>
      </c>
      <c r="AI32" s="21">
        <f t="shared" si="47"/>
        <v>400596</v>
      </c>
      <c r="AJ32" s="37">
        <f t="shared" si="47"/>
        <v>4511302</v>
      </c>
      <c r="AK32" s="21">
        <f t="shared" si="47"/>
        <v>454627</v>
      </c>
      <c r="AL32" s="22">
        <f>SUM(AL29:AL31)</f>
        <v>9448293</v>
      </c>
      <c r="AV32" s="13" t="s">
        <v>31</v>
      </c>
      <c r="AW32" s="23">
        <f t="shared" si="40"/>
        <v>6310.2705479452052</v>
      </c>
      <c r="AX32" s="23">
        <f t="shared" si="40"/>
        <v>5273.1340206185569</v>
      </c>
      <c r="AY32" s="23">
        <f t="shared" si="40"/>
        <v>3863.7485029940121</v>
      </c>
      <c r="AZ32" s="23">
        <f t="shared" si="40"/>
        <v>2438.0338983050847</v>
      </c>
      <c r="BA32" s="23">
        <f t="shared" si="40"/>
        <v>2506.6106194690265</v>
      </c>
      <c r="BB32" s="23">
        <f t="shared" si="40"/>
        <v>1973.3793103448277</v>
      </c>
      <c r="BC32" s="23">
        <f t="shared" si="40"/>
        <v>1997.0349712262064</v>
      </c>
      <c r="BD32" s="23">
        <f t="shared" si="40"/>
        <v>1985.2707423580787</v>
      </c>
      <c r="BE32" s="24">
        <f t="shared" si="40"/>
        <v>2642.8791608391607</v>
      </c>
    </row>
    <row r="33" spans="1:57" x14ac:dyDescent="0.25">
      <c r="A33" s="13"/>
      <c r="B33" s="11"/>
      <c r="C33" s="11"/>
      <c r="D33" s="11"/>
      <c r="E33" s="11"/>
      <c r="F33" s="11"/>
      <c r="G33" s="11"/>
      <c r="H33" s="46"/>
      <c r="I33" s="11"/>
      <c r="J33" s="14"/>
      <c r="AC33" s="13"/>
      <c r="AD33" s="21"/>
      <c r="AE33" s="21"/>
      <c r="AF33" s="21"/>
      <c r="AG33" s="21"/>
      <c r="AH33" s="21"/>
      <c r="AI33" s="21"/>
      <c r="AJ33" s="37"/>
      <c r="AK33" s="21"/>
      <c r="AL33" s="22"/>
      <c r="AV33" s="13"/>
      <c r="AW33" s="23"/>
      <c r="AX33" s="23"/>
      <c r="AY33" s="23"/>
      <c r="AZ33" s="23"/>
      <c r="BA33" s="23"/>
      <c r="BB33" s="23"/>
      <c r="BC33" s="23"/>
      <c r="BD33" s="23"/>
      <c r="BE33" s="24"/>
    </row>
    <row r="34" spans="1:57" x14ac:dyDescent="0.25">
      <c r="A34" s="15" t="s">
        <v>25</v>
      </c>
      <c r="B34" s="11"/>
      <c r="C34" s="11"/>
      <c r="D34" s="11"/>
      <c r="E34" s="11"/>
      <c r="F34" s="11"/>
      <c r="G34" s="11"/>
      <c r="H34" s="46"/>
      <c r="I34" s="11"/>
      <c r="J34" s="14"/>
      <c r="AC34" s="15" t="s">
        <v>25</v>
      </c>
      <c r="AD34" s="21"/>
      <c r="AE34" s="21"/>
      <c r="AF34" s="21"/>
      <c r="AG34" s="21"/>
      <c r="AH34" s="21"/>
      <c r="AI34" s="21"/>
      <c r="AJ34" s="37"/>
      <c r="AK34" s="21"/>
      <c r="AL34" s="22"/>
      <c r="AV34" s="15" t="s">
        <v>25</v>
      </c>
      <c r="AW34" s="23"/>
      <c r="AX34" s="23"/>
      <c r="AY34" s="23"/>
      <c r="AZ34" s="23"/>
      <c r="BA34" s="23"/>
      <c r="BB34" s="23"/>
      <c r="BC34" s="23"/>
      <c r="BD34" s="23"/>
      <c r="BE34" s="24"/>
    </row>
    <row r="35" spans="1:57" x14ac:dyDescent="0.25">
      <c r="A35" s="13" t="s">
        <v>1</v>
      </c>
      <c r="B35" s="11">
        <f>B5+B11+B17+B23+B29</f>
        <v>931</v>
      </c>
      <c r="C35" s="11">
        <f t="shared" ref="C35:J35" si="49">C5+C11+C17+C23+C29</f>
        <v>714</v>
      </c>
      <c r="D35" s="11">
        <f t="shared" si="49"/>
        <v>412</v>
      </c>
      <c r="E35" s="11">
        <f t="shared" si="49"/>
        <v>256</v>
      </c>
      <c r="F35" s="11">
        <f t="shared" si="49"/>
        <v>167</v>
      </c>
      <c r="G35" s="11">
        <f t="shared" si="49"/>
        <v>193</v>
      </c>
      <c r="H35" s="46">
        <f t="shared" si="49"/>
        <v>648</v>
      </c>
      <c r="I35" s="11">
        <f t="shared" si="49"/>
        <v>11</v>
      </c>
      <c r="J35" s="16">
        <f t="shared" si="49"/>
        <v>3332</v>
      </c>
      <c r="AC35" s="13" t="s">
        <v>1</v>
      </c>
      <c r="AD35" s="23">
        <f>AD5+AD11+AD17+AD23+AD29</f>
        <v>6817577</v>
      </c>
      <c r="AE35" s="23">
        <f t="shared" ref="AE35:AL35" si="50">AE5+AE11+AE17+AE23+AE29</f>
        <v>2253332</v>
      </c>
      <c r="AF35" s="23">
        <f t="shared" si="50"/>
        <v>976075</v>
      </c>
      <c r="AG35" s="23">
        <f t="shared" si="50"/>
        <v>244972</v>
      </c>
      <c r="AH35" s="23">
        <f t="shared" si="50"/>
        <v>144240</v>
      </c>
      <c r="AI35" s="23">
        <f t="shared" si="50"/>
        <v>150955</v>
      </c>
      <c r="AJ35" s="38">
        <f t="shared" si="50"/>
        <v>503240</v>
      </c>
      <c r="AK35" s="23">
        <f t="shared" si="50"/>
        <v>12500</v>
      </c>
      <c r="AL35" s="24">
        <f t="shared" si="50"/>
        <v>11102891</v>
      </c>
      <c r="AV35" s="13" t="s">
        <v>1</v>
      </c>
      <c r="AW35" s="23">
        <f t="shared" ref="AW35:BE35" si="51">AD35/B35</f>
        <v>7322.8539205155748</v>
      </c>
      <c r="AX35" s="23">
        <f t="shared" si="51"/>
        <v>3155.9271708683473</v>
      </c>
      <c r="AY35" s="23">
        <f t="shared" si="51"/>
        <v>2369.1140776699031</v>
      </c>
      <c r="AZ35" s="23">
        <f t="shared" si="51"/>
        <v>956.921875</v>
      </c>
      <c r="BA35" s="23">
        <f t="shared" si="51"/>
        <v>863.71257485029935</v>
      </c>
      <c r="BB35" s="23">
        <f t="shared" si="51"/>
        <v>782.15025906735752</v>
      </c>
      <c r="BC35" s="23">
        <f t="shared" si="51"/>
        <v>776.60493827160496</v>
      </c>
      <c r="BD35" s="23">
        <f t="shared" si="51"/>
        <v>1136.3636363636363</v>
      </c>
      <c r="BE35" s="24">
        <f t="shared" si="51"/>
        <v>3332.2001800720286</v>
      </c>
    </row>
    <row r="36" spans="1:57" x14ac:dyDescent="0.25">
      <c r="A36" s="13" t="s">
        <v>0</v>
      </c>
      <c r="B36" s="11">
        <f t="shared" ref="B36:J37" si="52">B6+B12+B18+B24+B30</f>
        <v>706</v>
      </c>
      <c r="C36" s="11">
        <f t="shared" si="52"/>
        <v>752</v>
      </c>
      <c r="D36" s="11">
        <f t="shared" si="52"/>
        <v>533</v>
      </c>
      <c r="E36" s="11">
        <f t="shared" si="52"/>
        <v>509</v>
      </c>
      <c r="F36" s="11">
        <f t="shared" si="52"/>
        <v>422</v>
      </c>
      <c r="G36" s="11">
        <f t="shared" si="52"/>
        <v>744</v>
      </c>
      <c r="H36" s="46">
        <f t="shared" si="52"/>
        <v>6269</v>
      </c>
      <c r="I36" s="11">
        <f t="shared" si="52"/>
        <v>467</v>
      </c>
      <c r="J36" s="16">
        <f t="shared" si="52"/>
        <v>10402</v>
      </c>
      <c r="AC36" s="13" t="s">
        <v>0</v>
      </c>
      <c r="AD36" s="23">
        <f t="shared" ref="AD36:AL36" si="53">AD6+AD12+AD18+AD24+AD30</f>
        <v>4971994</v>
      </c>
      <c r="AE36" s="23">
        <f t="shared" si="53"/>
        <v>2859271</v>
      </c>
      <c r="AF36" s="23">
        <f t="shared" si="53"/>
        <v>1333918</v>
      </c>
      <c r="AG36" s="23">
        <f t="shared" si="53"/>
        <v>702989</v>
      </c>
      <c r="AH36" s="23">
        <f t="shared" si="53"/>
        <v>516709</v>
      </c>
      <c r="AI36" s="23">
        <f t="shared" si="53"/>
        <v>764032</v>
      </c>
      <c r="AJ36" s="38">
        <f t="shared" si="53"/>
        <v>7009770</v>
      </c>
      <c r="AK36" s="23">
        <f t="shared" si="53"/>
        <v>576344</v>
      </c>
      <c r="AL36" s="24">
        <f t="shared" si="53"/>
        <v>18735027</v>
      </c>
      <c r="AV36" s="13" t="s">
        <v>0</v>
      </c>
      <c r="AW36" s="23">
        <f>AD36/B36</f>
        <v>7042.4844192634564</v>
      </c>
      <c r="AX36" s="23">
        <f t="shared" ref="AX36:BE37" si="54">AE36/C36</f>
        <v>3802.2220744680849</v>
      </c>
      <c r="AY36" s="23">
        <f t="shared" si="54"/>
        <v>2502.6604127579735</v>
      </c>
      <c r="AZ36" s="23">
        <f t="shared" si="54"/>
        <v>1381.1178781925344</v>
      </c>
      <c r="BA36" s="23">
        <f t="shared" si="54"/>
        <v>1224.4289099526065</v>
      </c>
      <c r="BB36" s="23">
        <f t="shared" si="54"/>
        <v>1026.9247311827958</v>
      </c>
      <c r="BC36" s="23">
        <f t="shared" si="54"/>
        <v>1118.1639814962514</v>
      </c>
      <c r="BD36" s="23">
        <f t="shared" si="54"/>
        <v>1234.1413276231262</v>
      </c>
      <c r="BE36" s="24">
        <f t="shared" si="54"/>
        <v>1801.0985387425494</v>
      </c>
    </row>
    <row r="37" spans="1:57" x14ac:dyDescent="0.25">
      <c r="A37" s="13" t="s">
        <v>11</v>
      </c>
      <c r="B37" s="11">
        <f t="shared" si="52"/>
        <v>216</v>
      </c>
      <c r="C37" s="11">
        <f t="shared" si="52"/>
        <v>152</v>
      </c>
      <c r="D37" s="11">
        <f t="shared" si="52"/>
        <v>88</v>
      </c>
      <c r="E37" s="11">
        <f t="shared" si="52"/>
        <v>71</v>
      </c>
      <c r="F37" s="11">
        <f t="shared" si="52"/>
        <v>36</v>
      </c>
      <c r="G37" s="11">
        <f t="shared" si="52"/>
        <v>67</v>
      </c>
      <c r="H37" s="46">
        <f t="shared" si="52"/>
        <v>353</v>
      </c>
      <c r="I37" s="11">
        <f t="shared" si="52"/>
        <v>34</v>
      </c>
      <c r="J37" s="16">
        <f t="shared" si="52"/>
        <v>1017</v>
      </c>
      <c r="AC37" s="13" t="s">
        <v>11</v>
      </c>
      <c r="AD37" s="23">
        <f t="shared" ref="AD37:AL37" si="55">AD7+AD13+AD19+AD25+AD31</f>
        <v>1593350</v>
      </c>
      <c r="AE37" s="23">
        <f t="shared" si="55"/>
        <v>625199</v>
      </c>
      <c r="AF37" s="23">
        <f t="shared" si="55"/>
        <v>206544</v>
      </c>
      <c r="AG37" s="23">
        <f t="shared" si="55"/>
        <v>140054</v>
      </c>
      <c r="AH37" s="23">
        <f t="shared" si="55"/>
        <v>45738</v>
      </c>
      <c r="AI37" s="23">
        <f t="shared" si="55"/>
        <v>71078</v>
      </c>
      <c r="AJ37" s="38">
        <f t="shared" si="55"/>
        <v>533000</v>
      </c>
      <c r="AK37" s="23">
        <f t="shared" si="55"/>
        <v>44533</v>
      </c>
      <c r="AL37" s="24">
        <f t="shared" si="55"/>
        <v>3259496</v>
      </c>
      <c r="AV37" s="13" t="s">
        <v>11</v>
      </c>
      <c r="AW37" s="23">
        <f>AD37/B37</f>
        <v>7376.6203703703704</v>
      </c>
      <c r="AX37" s="23">
        <f t="shared" si="54"/>
        <v>4113.1513157894733</v>
      </c>
      <c r="AY37" s="23">
        <f t="shared" si="54"/>
        <v>2347.090909090909</v>
      </c>
      <c r="AZ37" s="23">
        <f t="shared" si="54"/>
        <v>1972.5915492957747</v>
      </c>
      <c r="BA37" s="23">
        <f t="shared" si="54"/>
        <v>1270.5</v>
      </c>
      <c r="BB37" s="23">
        <f t="shared" si="54"/>
        <v>1060.8656716417911</v>
      </c>
      <c r="BC37" s="23">
        <f t="shared" si="54"/>
        <v>1509.9150141643061</v>
      </c>
      <c r="BD37" s="23">
        <f t="shared" si="54"/>
        <v>1309.7941176470588</v>
      </c>
      <c r="BE37" s="24">
        <f t="shared" si="54"/>
        <v>3205.0108161258604</v>
      </c>
    </row>
    <row r="38" spans="1:57" x14ac:dyDescent="0.25">
      <c r="A38" s="15" t="s">
        <v>2</v>
      </c>
      <c r="B38" s="11">
        <f t="shared" ref="B38:J38" si="56">B8+B14+B20+B26+B32</f>
        <v>1853</v>
      </c>
      <c r="C38" s="11">
        <f t="shared" si="56"/>
        <v>1618</v>
      </c>
      <c r="D38" s="11">
        <f t="shared" si="56"/>
        <v>1033</v>
      </c>
      <c r="E38" s="11">
        <f t="shared" si="56"/>
        <v>836</v>
      </c>
      <c r="F38" s="11">
        <f t="shared" si="56"/>
        <v>625</v>
      </c>
      <c r="G38" s="11">
        <f t="shared" si="56"/>
        <v>1004</v>
      </c>
      <c r="H38" s="46">
        <f t="shared" si="56"/>
        <v>7270</v>
      </c>
      <c r="I38" s="11">
        <f t="shared" si="56"/>
        <v>512</v>
      </c>
      <c r="J38" s="14">
        <f t="shared" si="56"/>
        <v>14751</v>
      </c>
      <c r="K38">
        <f>SUM(B38:H38)</f>
        <v>14239</v>
      </c>
      <c r="L38">
        <v>1618</v>
      </c>
      <c r="M38">
        <v>1033</v>
      </c>
      <c r="N38">
        <v>836</v>
      </c>
      <c r="O38">
        <v>625</v>
      </c>
      <c r="P38">
        <v>1004</v>
      </c>
      <c r="Q38" s="44">
        <v>7270</v>
      </c>
      <c r="AC38" s="15" t="s">
        <v>2</v>
      </c>
      <c r="AD38" s="21">
        <f t="shared" ref="AD38:AL38" si="57">AD8+AD14+AD20+AD26+AD32</f>
        <v>13382921</v>
      </c>
      <c r="AE38" s="21">
        <f t="shared" si="57"/>
        <v>5737802</v>
      </c>
      <c r="AF38" s="21">
        <f t="shared" si="57"/>
        <v>2516537</v>
      </c>
      <c r="AG38" s="21">
        <f t="shared" si="57"/>
        <v>1088015</v>
      </c>
      <c r="AH38" s="21">
        <f t="shared" si="57"/>
        <v>706687</v>
      </c>
      <c r="AI38" s="21">
        <f t="shared" si="57"/>
        <v>986065</v>
      </c>
      <c r="AJ38" s="37">
        <f t="shared" si="57"/>
        <v>8046010</v>
      </c>
      <c r="AK38" s="21">
        <f t="shared" si="57"/>
        <v>633377</v>
      </c>
      <c r="AL38" s="22">
        <f t="shared" si="57"/>
        <v>33097414</v>
      </c>
      <c r="AV38" s="15" t="s">
        <v>31</v>
      </c>
      <c r="AW38" s="23">
        <f t="shared" ref="AW38:BE38" si="58">IFERROR(AD38/B38,"-")</f>
        <v>7222.2995143011331</v>
      </c>
      <c r="AX38" s="23">
        <f t="shared" si="58"/>
        <v>3546.2311495673671</v>
      </c>
      <c r="AY38" s="23">
        <f t="shared" si="58"/>
        <v>2436.1442400774445</v>
      </c>
      <c r="AZ38" s="23">
        <f t="shared" si="58"/>
        <v>1301.4533492822966</v>
      </c>
      <c r="BA38" s="23">
        <f t="shared" si="58"/>
        <v>1130.6992</v>
      </c>
      <c r="BB38" s="23">
        <f t="shared" si="58"/>
        <v>982.13645418326689</v>
      </c>
      <c r="BC38" s="23">
        <f t="shared" si="58"/>
        <v>1106.7414030261348</v>
      </c>
      <c r="BD38" s="23">
        <f t="shared" si="58"/>
        <v>1237.064453125</v>
      </c>
      <c r="BE38" s="24">
        <f t="shared" si="58"/>
        <v>2243.740356585994</v>
      </c>
    </row>
    <row r="39" spans="1:57" x14ac:dyDescent="0.25">
      <c r="J39" s="12"/>
      <c r="AC39" s="10"/>
      <c r="AD39" s="21"/>
      <c r="AE39" s="21"/>
      <c r="AF39" s="21"/>
      <c r="AG39" s="21"/>
      <c r="AH39" s="21"/>
      <c r="AI39" s="21"/>
      <c r="AJ39" s="37"/>
      <c r="AK39" s="21"/>
      <c r="AL39" s="22"/>
      <c r="AV39" s="10"/>
      <c r="AW39" s="23"/>
      <c r="AX39" s="23"/>
      <c r="AY39" s="23"/>
      <c r="AZ39" s="23"/>
      <c r="BA39" s="23"/>
      <c r="BB39" s="23"/>
      <c r="BC39" s="23"/>
      <c r="BD39" s="23"/>
      <c r="BE39" s="24"/>
    </row>
    <row r="40" spans="1:57" x14ac:dyDescent="0.25">
      <c r="A40" s="30" t="s">
        <v>29</v>
      </c>
      <c r="B40" s="31">
        <f t="shared" ref="B40:J40" si="59">B38/B155</f>
        <v>0.63437179048271142</v>
      </c>
      <c r="C40" s="31">
        <f t="shared" si="59"/>
        <v>0.53469927296761399</v>
      </c>
      <c r="D40" s="31">
        <f t="shared" si="59"/>
        <v>0.48338792700046795</v>
      </c>
      <c r="E40" s="31">
        <f t="shared" si="59"/>
        <v>0.49821215733015495</v>
      </c>
      <c r="F40" s="31">
        <f t="shared" si="59"/>
        <v>0.48562548562548563</v>
      </c>
      <c r="G40" s="31">
        <f t="shared" si="59"/>
        <v>0.49071358748778104</v>
      </c>
      <c r="H40" s="47">
        <f t="shared" si="59"/>
        <v>0.58234540211470687</v>
      </c>
      <c r="I40" s="31">
        <f t="shared" si="59"/>
        <v>0.75627769571639591</v>
      </c>
      <c r="J40" s="32">
        <f t="shared" si="59"/>
        <v>0.5618144424131627</v>
      </c>
      <c r="AC40" s="30" t="s">
        <v>29</v>
      </c>
      <c r="AD40" s="33">
        <f t="shared" ref="AD40:AL40" si="60">AD38/AD155</f>
        <v>0.77807018646716453</v>
      </c>
      <c r="AE40" s="33">
        <f t="shared" si="60"/>
        <v>0.75101252920736883</v>
      </c>
      <c r="AF40" s="33">
        <f t="shared" si="60"/>
        <v>0.70745878020325259</v>
      </c>
      <c r="AG40" s="33">
        <f t="shared" si="60"/>
        <v>0.67140075840087876</v>
      </c>
      <c r="AH40" s="33">
        <f t="shared" si="60"/>
        <v>0.65522497522115519</v>
      </c>
      <c r="AI40" s="33">
        <f t="shared" si="60"/>
        <v>0.6396418625708864</v>
      </c>
      <c r="AJ40" s="39">
        <f t="shared" si="60"/>
        <v>0.70804243386839527</v>
      </c>
      <c r="AK40" s="33">
        <f t="shared" si="60"/>
        <v>0.82216499194550197</v>
      </c>
      <c r="AL40" s="34">
        <f t="shared" si="60"/>
        <v>0.73924117018669977</v>
      </c>
      <c r="AV40" s="10"/>
      <c r="AW40" s="23"/>
      <c r="AX40" s="21"/>
      <c r="AY40" s="21"/>
      <c r="AZ40" s="21"/>
      <c r="BA40" s="21"/>
      <c r="BB40" s="21"/>
      <c r="BC40" s="21"/>
      <c r="BD40" s="21"/>
      <c r="BE40" s="22"/>
    </row>
    <row r="41" spans="1:57" x14ac:dyDescent="0.25">
      <c r="A41" s="57" t="s">
        <v>16</v>
      </c>
      <c r="B41" s="59" t="s">
        <v>23</v>
      </c>
      <c r="C41" s="59"/>
      <c r="D41" s="59"/>
      <c r="E41" s="59"/>
      <c r="F41" s="59"/>
      <c r="G41" s="59"/>
      <c r="H41" s="59"/>
      <c r="I41" s="59"/>
      <c r="J41" s="60"/>
      <c r="AC41" s="57" t="s">
        <v>16</v>
      </c>
      <c r="AD41" s="59" t="s">
        <v>23</v>
      </c>
      <c r="AE41" s="59"/>
      <c r="AF41" s="59"/>
      <c r="AG41" s="59"/>
      <c r="AH41" s="59"/>
      <c r="AI41" s="59"/>
      <c r="AJ41" s="59"/>
      <c r="AK41" s="59"/>
      <c r="AL41" s="60"/>
      <c r="AV41" s="57" t="s">
        <v>16</v>
      </c>
      <c r="AW41" s="59" t="s">
        <v>23</v>
      </c>
      <c r="AX41" s="59"/>
      <c r="AY41" s="59"/>
      <c r="AZ41" s="59"/>
      <c r="BA41" s="59"/>
      <c r="BB41" s="59"/>
      <c r="BC41" s="59"/>
      <c r="BD41" s="59"/>
      <c r="BE41" s="60"/>
    </row>
    <row r="42" spans="1:57" ht="30" x14ac:dyDescent="0.25">
      <c r="A42" s="58"/>
      <c r="B42" s="8">
        <v>0</v>
      </c>
      <c r="C42" s="8" t="s">
        <v>4</v>
      </c>
      <c r="D42" s="8" t="s">
        <v>5</v>
      </c>
      <c r="E42" s="8" t="s">
        <v>6</v>
      </c>
      <c r="F42" s="8" t="s">
        <v>7</v>
      </c>
      <c r="G42" s="8" t="s">
        <v>8</v>
      </c>
      <c r="H42" s="36" t="s">
        <v>9</v>
      </c>
      <c r="I42" s="8" t="s">
        <v>22</v>
      </c>
      <c r="J42" s="9" t="s">
        <v>24</v>
      </c>
      <c r="AC42" s="58"/>
      <c r="AD42" s="8">
        <v>0</v>
      </c>
      <c r="AE42" s="8" t="s">
        <v>4</v>
      </c>
      <c r="AF42" s="8" t="s">
        <v>5</v>
      </c>
      <c r="AG42" s="8" t="s">
        <v>6</v>
      </c>
      <c r="AH42" s="8" t="s">
        <v>7</v>
      </c>
      <c r="AI42" s="8" t="s">
        <v>8</v>
      </c>
      <c r="AJ42" s="36" t="s">
        <v>9</v>
      </c>
      <c r="AK42" s="8" t="s">
        <v>22</v>
      </c>
      <c r="AL42" s="9" t="s">
        <v>24</v>
      </c>
      <c r="AV42" s="58"/>
      <c r="AW42" s="8">
        <v>0</v>
      </c>
      <c r="AX42" s="8" t="s">
        <v>4</v>
      </c>
      <c r="AY42" s="8" t="s">
        <v>5</v>
      </c>
      <c r="AZ42" s="8" t="s">
        <v>6</v>
      </c>
      <c r="BA42" s="8" t="s">
        <v>7</v>
      </c>
      <c r="BB42" s="8" t="s">
        <v>8</v>
      </c>
      <c r="BC42" s="8" t="s">
        <v>9</v>
      </c>
      <c r="BD42" s="8" t="s">
        <v>22</v>
      </c>
      <c r="BE42" s="9" t="s">
        <v>24</v>
      </c>
    </row>
    <row r="43" spans="1:57" x14ac:dyDescent="0.25">
      <c r="A43" s="10" t="s">
        <v>21</v>
      </c>
      <c r="B43" s="11"/>
      <c r="C43" s="11"/>
      <c r="D43" s="11"/>
      <c r="E43" s="11"/>
      <c r="F43" s="11"/>
      <c r="G43" s="11"/>
      <c r="H43" s="46"/>
      <c r="I43" s="11"/>
      <c r="J43" s="12"/>
      <c r="AC43" s="10" t="s">
        <v>21</v>
      </c>
      <c r="AD43" s="21"/>
      <c r="AE43" s="21"/>
      <c r="AF43" s="21"/>
      <c r="AG43" s="21"/>
      <c r="AH43" s="21"/>
      <c r="AI43" s="21"/>
      <c r="AJ43" s="37"/>
      <c r="AK43" s="21"/>
      <c r="AL43" s="22"/>
      <c r="AV43" s="10" t="s">
        <v>21</v>
      </c>
      <c r="AW43" s="23"/>
      <c r="AX43" s="21"/>
      <c r="AY43" s="21"/>
      <c r="AZ43" s="21"/>
      <c r="BA43" s="21"/>
      <c r="BB43" s="21"/>
      <c r="BC43" s="21"/>
      <c r="BD43" s="21"/>
      <c r="BE43" s="22"/>
    </row>
    <row r="44" spans="1:57" x14ac:dyDescent="0.25">
      <c r="A44" s="13" t="s">
        <v>1</v>
      </c>
      <c r="B44" s="11">
        <v>1</v>
      </c>
      <c r="C44" s="11">
        <v>187</v>
      </c>
      <c r="D44" s="11">
        <v>102</v>
      </c>
      <c r="E44" s="11">
        <v>70</v>
      </c>
      <c r="F44" s="11">
        <v>51</v>
      </c>
      <c r="G44" s="11">
        <v>42</v>
      </c>
      <c r="H44" s="46">
        <v>107</v>
      </c>
      <c r="I44" s="11">
        <v>1</v>
      </c>
      <c r="J44" s="14">
        <f>SUM(B44:I44)</f>
        <v>561</v>
      </c>
      <c r="AC44" s="13" t="s">
        <v>1</v>
      </c>
      <c r="AD44" s="21">
        <v>1560</v>
      </c>
      <c r="AE44" s="21">
        <v>50200</v>
      </c>
      <c r="AF44" s="21">
        <v>35500</v>
      </c>
      <c r="AG44" s="21">
        <v>25000</v>
      </c>
      <c r="AH44" s="21">
        <v>17750</v>
      </c>
      <c r="AI44" s="21">
        <v>14250</v>
      </c>
      <c r="AJ44" s="37">
        <v>38750</v>
      </c>
      <c r="AK44" s="21">
        <v>500</v>
      </c>
      <c r="AL44" s="22">
        <f>SUM(AD44:AK44)</f>
        <v>183510</v>
      </c>
      <c r="AV44" s="13" t="s">
        <v>1</v>
      </c>
      <c r="AW44" s="23">
        <f t="shared" ref="AW44:BE44" si="61">IFERROR(AD44/B44,"-")</f>
        <v>1560</v>
      </c>
      <c r="AX44" s="23">
        <f t="shared" si="61"/>
        <v>268.44919786096256</v>
      </c>
      <c r="AY44" s="23">
        <f t="shared" si="61"/>
        <v>348.03921568627453</v>
      </c>
      <c r="AZ44" s="23">
        <f t="shared" si="61"/>
        <v>357.14285714285717</v>
      </c>
      <c r="BA44" s="23">
        <f t="shared" si="61"/>
        <v>348.03921568627453</v>
      </c>
      <c r="BB44" s="23">
        <f t="shared" si="61"/>
        <v>339.28571428571428</v>
      </c>
      <c r="BC44" s="23">
        <f t="shared" si="61"/>
        <v>362.14953271028037</v>
      </c>
      <c r="BD44" s="23">
        <f t="shared" si="61"/>
        <v>500</v>
      </c>
      <c r="BE44" s="24">
        <f t="shared" si="61"/>
        <v>327.11229946524065</v>
      </c>
    </row>
    <row r="45" spans="1:57" x14ac:dyDescent="0.25">
      <c r="A45" s="13" t="s">
        <v>0</v>
      </c>
      <c r="B45" s="11">
        <v>0</v>
      </c>
      <c r="C45" s="11">
        <v>136</v>
      </c>
      <c r="D45" s="11">
        <v>128</v>
      </c>
      <c r="E45" s="11">
        <v>95</v>
      </c>
      <c r="F45" s="11">
        <v>75</v>
      </c>
      <c r="G45" s="11">
        <v>112</v>
      </c>
      <c r="H45" s="46">
        <v>514</v>
      </c>
      <c r="I45" s="11">
        <v>13</v>
      </c>
      <c r="J45" s="14">
        <f t="shared" ref="J45:J46" si="62">SUM(B45:I45)</f>
        <v>1073</v>
      </c>
      <c r="AC45" s="13" t="s">
        <v>0</v>
      </c>
      <c r="AD45" s="21">
        <v>0</v>
      </c>
      <c r="AE45" s="21">
        <v>38450</v>
      </c>
      <c r="AF45" s="21">
        <v>48000</v>
      </c>
      <c r="AG45" s="21">
        <v>35250</v>
      </c>
      <c r="AH45" s="21">
        <v>31000</v>
      </c>
      <c r="AI45" s="21">
        <v>44250</v>
      </c>
      <c r="AJ45" s="37">
        <v>197730</v>
      </c>
      <c r="AK45" s="21">
        <v>5000</v>
      </c>
      <c r="AL45" s="22">
        <f t="shared" ref="AL45:AL46" si="63">SUM(AD45:AK45)</f>
        <v>399680</v>
      </c>
      <c r="AV45" s="13" t="s">
        <v>0</v>
      </c>
      <c r="AW45" s="23">
        <v>0</v>
      </c>
      <c r="AX45" s="23">
        <f t="shared" ref="AX45:BE47" si="64">IFERROR(AE45/C45,"-")</f>
        <v>282.72058823529414</v>
      </c>
      <c r="AY45" s="23">
        <f t="shared" si="64"/>
        <v>375</v>
      </c>
      <c r="AZ45" s="23">
        <f t="shared" si="64"/>
        <v>371.05263157894734</v>
      </c>
      <c r="BA45" s="23">
        <f t="shared" si="64"/>
        <v>413.33333333333331</v>
      </c>
      <c r="BB45" s="23">
        <f t="shared" si="64"/>
        <v>395.08928571428572</v>
      </c>
      <c r="BC45" s="23">
        <f t="shared" si="64"/>
        <v>384.68871595330739</v>
      </c>
      <c r="BD45" s="23">
        <f t="shared" si="64"/>
        <v>384.61538461538464</v>
      </c>
      <c r="BE45" s="24">
        <f t="shared" si="64"/>
        <v>372.48835041938491</v>
      </c>
    </row>
    <row r="46" spans="1:57" x14ac:dyDescent="0.25">
      <c r="A46" s="13" t="s">
        <v>11</v>
      </c>
      <c r="B46" s="11">
        <f t="shared" ref="B46:I46" si="65">K46-B44-B45</f>
        <v>1</v>
      </c>
      <c r="C46" s="11">
        <f t="shared" si="65"/>
        <v>36</v>
      </c>
      <c r="D46" s="11">
        <f t="shared" si="65"/>
        <v>23</v>
      </c>
      <c r="E46" s="11">
        <f t="shared" si="65"/>
        <v>22</v>
      </c>
      <c r="F46" s="11">
        <f t="shared" si="65"/>
        <v>12</v>
      </c>
      <c r="G46" s="11">
        <f t="shared" si="65"/>
        <v>25</v>
      </c>
      <c r="H46" s="46">
        <f t="shared" si="65"/>
        <v>62</v>
      </c>
      <c r="I46" s="11">
        <f t="shared" si="65"/>
        <v>2</v>
      </c>
      <c r="J46" s="14">
        <f t="shared" si="62"/>
        <v>183</v>
      </c>
      <c r="K46">
        <v>2</v>
      </c>
      <c r="L46">
        <v>359</v>
      </c>
      <c r="M46">
        <v>253</v>
      </c>
      <c r="N46">
        <v>187</v>
      </c>
      <c r="O46">
        <v>138</v>
      </c>
      <c r="P46">
        <v>179</v>
      </c>
      <c r="Q46" s="44">
        <v>683</v>
      </c>
      <c r="R46">
        <v>16</v>
      </c>
      <c r="AC46" s="13" t="s">
        <v>11</v>
      </c>
      <c r="AD46" s="21">
        <f t="shared" ref="AD46" si="66">AM46-AD44-AD45</f>
        <v>3000</v>
      </c>
      <c r="AE46" s="21">
        <f t="shared" ref="AE46:AK46" si="67">AN46-AE44-AE45</f>
        <v>11700</v>
      </c>
      <c r="AF46" s="21">
        <f t="shared" si="67"/>
        <v>9250</v>
      </c>
      <c r="AG46" s="21">
        <f t="shared" si="67"/>
        <v>8250</v>
      </c>
      <c r="AH46" s="21">
        <f t="shared" si="67"/>
        <v>4500</v>
      </c>
      <c r="AI46" s="21">
        <f t="shared" si="67"/>
        <v>9945</v>
      </c>
      <c r="AJ46" s="37">
        <f t="shared" si="67"/>
        <v>22000</v>
      </c>
      <c r="AK46" s="21">
        <f t="shared" si="67"/>
        <v>750</v>
      </c>
      <c r="AL46" s="22">
        <f t="shared" si="63"/>
        <v>69395</v>
      </c>
      <c r="AM46">
        <v>4560</v>
      </c>
      <c r="AN46">
        <v>100350</v>
      </c>
      <c r="AO46">
        <v>92750</v>
      </c>
      <c r="AP46">
        <v>68500</v>
      </c>
      <c r="AQ46">
        <v>53250</v>
      </c>
      <c r="AR46">
        <v>68445</v>
      </c>
      <c r="AS46" s="35">
        <v>258480</v>
      </c>
      <c r="AT46">
        <v>6250</v>
      </c>
      <c r="AV46" s="13" t="s">
        <v>11</v>
      </c>
      <c r="AW46" s="23">
        <f>IFERROR(AD46/B46,"-")</f>
        <v>3000</v>
      </c>
      <c r="AX46" s="23">
        <f t="shared" si="64"/>
        <v>325</v>
      </c>
      <c r="AY46" s="23">
        <f t="shared" si="64"/>
        <v>402.17391304347825</v>
      </c>
      <c r="AZ46" s="23">
        <f t="shared" si="64"/>
        <v>375</v>
      </c>
      <c r="BA46" s="23">
        <f t="shared" si="64"/>
        <v>375</v>
      </c>
      <c r="BB46" s="23">
        <f t="shared" si="64"/>
        <v>397.8</v>
      </c>
      <c r="BC46" s="23">
        <f t="shared" si="64"/>
        <v>354.83870967741933</v>
      </c>
      <c r="BD46" s="23">
        <f t="shared" si="64"/>
        <v>375</v>
      </c>
      <c r="BE46" s="24">
        <f t="shared" si="64"/>
        <v>379.20765027322403</v>
      </c>
    </row>
    <row r="47" spans="1:57" x14ac:dyDescent="0.25">
      <c r="A47" s="13" t="s">
        <v>12</v>
      </c>
      <c r="B47" s="11">
        <f>SUM(B44:B46)</f>
        <v>2</v>
      </c>
      <c r="C47" s="11">
        <f t="shared" ref="C47:I47" si="68">SUM(C44:C46)</f>
        <v>359</v>
      </c>
      <c r="D47" s="11">
        <f t="shared" si="68"/>
        <v>253</v>
      </c>
      <c r="E47" s="11">
        <f t="shared" si="68"/>
        <v>187</v>
      </c>
      <c r="F47" s="11">
        <f t="shared" si="68"/>
        <v>138</v>
      </c>
      <c r="G47" s="11">
        <f t="shared" si="68"/>
        <v>179</v>
      </c>
      <c r="H47" s="46">
        <f t="shared" si="68"/>
        <v>683</v>
      </c>
      <c r="I47" s="11">
        <f t="shared" si="68"/>
        <v>16</v>
      </c>
      <c r="J47" s="14">
        <f>SUM(J44:J46)</f>
        <v>1817</v>
      </c>
      <c r="K47">
        <f t="shared" ref="K47" si="69">SUM(K44:K46)</f>
        <v>2</v>
      </c>
      <c r="AC47" s="13" t="s">
        <v>12</v>
      </c>
      <c r="AD47" s="21">
        <f>SUM(AD44:AD46)</f>
        <v>4560</v>
      </c>
      <c r="AE47" s="21">
        <f t="shared" ref="AE47:AK47" si="70">SUM(AE44:AE46)</f>
        <v>100350</v>
      </c>
      <c r="AF47" s="21">
        <f t="shared" si="70"/>
        <v>92750</v>
      </c>
      <c r="AG47" s="21">
        <f t="shared" si="70"/>
        <v>68500</v>
      </c>
      <c r="AH47" s="21">
        <f t="shared" si="70"/>
        <v>53250</v>
      </c>
      <c r="AI47" s="21">
        <f t="shared" si="70"/>
        <v>68445</v>
      </c>
      <c r="AJ47" s="37">
        <f t="shared" si="70"/>
        <v>258480</v>
      </c>
      <c r="AK47" s="21">
        <f t="shared" si="70"/>
        <v>6250</v>
      </c>
      <c r="AL47" s="22">
        <f>SUM(AL44:AL46)</f>
        <v>652585</v>
      </c>
      <c r="AV47" s="13" t="s">
        <v>31</v>
      </c>
      <c r="AW47" s="23">
        <f>IFERROR(AD47/B47,"-")</f>
        <v>2280</v>
      </c>
      <c r="AX47" s="23">
        <f t="shared" si="64"/>
        <v>279.52646239554315</v>
      </c>
      <c r="AY47" s="23">
        <f t="shared" si="64"/>
        <v>366.600790513834</v>
      </c>
      <c r="AZ47" s="23">
        <f t="shared" si="64"/>
        <v>366.31016042780749</v>
      </c>
      <c r="BA47" s="23">
        <f t="shared" si="64"/>
        <v>385.86956521739131</v>
      </c>
      <c r="BB47" s="23">
        <f t="shared" si="64"/>
        <v>382.37430167597768</v>
      </c>
      <c r="BC47" s="23">
        <f t="shared" si="64"/>
        <v>378.44802342606147</v>
      </c>
      <c r="BD47" s="23">
        <f t="shared" si="64"/>
        <v>390.625</v>
      </c>
      <c r="BE47" s="24">
        <f t="shared" si="64"/>
        <v>359.15520088057235</v>
      </c>
    </row>
    <row r="48" spans="1:57" x14ac:dyDescent="0.25">
      <c r="A48" s="13"/>
      <c r="B48" s="11"/>
      <c r="C48" s="11"/>
      <c r="D48" s="11"/>
      <c r="E48" s="11"/>
      <c r="F48" s="11"/>
      <c r="G48" s="11"/>
      <c r="H48" s="46"/>
      <c r="I48" s="11"/>
      <c r="J48" s="14"/>
      <c r="AC48" s="13"/>
      <c r="AD48" s="21"/>
      <c r="AE48" s="21"/>
      <c r="AF48" s="21"/>
      <c r="AG48" s="21"/>
      <c r="AH48" s="21"/>
      <c r="AI48" s="21"/>
      <c r="AJ48" s="37"/>
      <c r="AK48" s="21"/>
      <c r="AL48" s="22"/>
      <c r="AV48" s="13"/>
      <c r="AW48" s="23"/>
      <c r="AX48" s="23"/>
      <c r="AY48" s="23"/>
      <c r="AZ48" s="23"/>
      <c r="BA48" s="23"/>
      <c r="BB48" s="23"/>
      <c r="BC48" s="23"/>
      <c r="BD48" s="23"/>
      <c r="BE48" s="24"/>
    </row>
    <row r="49" spans="1:57" x14ac:dyDescent="0.25">
      <c r="A49" s="10" t="s">
        <v>20</v>
      </c>
      <c r="B49" s="11"/>
      <c r="C49" s="11"/>
      <c r="D49" s="11"/>
      <c r="E49" s="11"/>
      <c r="F49" s="11"/>
      <c r="G49" s="11"/>
      <c r="H49" s="46"/>
      <c r="I49" s="11"/>
      <c r="J49" s="14"/>
      <c r="AC49" s="10" t="s">
        <v>20</v>
      </c>
      <c r="AD49" s="21"/>
      <c r="AE49" s="21"/>
      <c r="AF49" s="21"/>
      <c r="AG49" s="21"/>
      <c r="AH49" s="21"/>
      <c r="AI49" s="21"/>
      <c r="AJ49" s="37"/>
      <c r="AK49" s="21"/>
      <c r="AL49" s="22"/>
      <c r="AV49" s="10" t="s">
        <v>20</v>
      </c>
      <c r="AW49" s="23"/>
      <c r="AX49" s="21"/>
      <c r="AY49" s="21"/>
      <c r="AZ49" s="21"/>
      <c r="BA49" s="21"/>
      <c r="BB49" s="21"/>
      <c r="BC49" s="21"/>
      <c r="BD49" s="21"/>
      <c r="BE49" s="22"/>
    </row>
    <row r="50" spans="1:57" x14ac:dyDescent="0.25">
      <c r="A50" s="13" t="s">
        <v>1</v>
      </c>
      <c r="B50" s="11">
        <v>98</v>
      </c>
      <c r="C50" s="11">
        <v>118</v>
      </c>
      <c r="D50" s="11">
        <v>93</v>
      </c>
      <c r="E50" s="11">
        <v>63</v>
      </c>
      <c r="F50" s="11">
        <v>31</v>
      </c>
      <c r="G50" s="11">
        <v>47</v>
      </c>
      <c r="H50" s="46">
        <v>120</v>
      </c>
      <c r="I50" s="11">
        <v>0</v>
      </c>
      <c r="J50" s="14">
        <f>SUM(B50:I50)</f>
        <v>570</v>
      </c>
      <c r="AC50" s="13" t="s">
        <v>1</v>
      </c>
      <c r="AD50" s="21">
        <v>273214</v>
      </c>
      <c r="AE50" s="21">
        <v>81459</v>
      </c>
      <c r="AF50" s="21">
        <v>59655</v>
      </c>
      <c r="AG50" s="21">
        <v>32140</v>
      </c>
      <c r="AH50" s="21">
        <v>13000</v>
      </c>
      <c r="AI50" s="21">
        <v>20000</v>
      </c>
      <c r="AJ50" s="37">
        <v>46653.270000000004</v>
      </c>
      <c r="AK50" s="21">
        <v>0</v>
      </c>
      <c r="AL50" s="22">
        <f>SUM(AD50:AK50)</f>
        <v>526121.27</v>
      </c>
      <c r="AV50" s="13" t="s">
        <v>1</v>
      </c>
      <c r="AW50" s="23">
        <f t="shared" ref="AW50:BC53" si="71">IFERROR(AD50/B50,"-")</f>
        <v>2787.8979591836733</v>
      </c>
      <c r="AX50" s="23">
        <f t="shared" si="71"/>
        <v>690.33050847457628</v>
      </c>
      <c r="AY50" s="23">
        <f t="shared" si="71"/>
        <v>641.45161290322585</v>
      </c>
      <c r="AZ50" s="23">
        <f t="shared" si="71"/>
        <v>510.15873015873018</v>
      </c>
      <c r="BA50" s="23">
        <f t="shared" si="71"/>
        <v>419.35483870967744</v>
      </c>
      <c r="BB50" s="23">
        <f t="shared" si="71"/>
        <v>425.531914893617</v>
      </c>
      <c r="BC50" s="23">
        <f t="shared" si="71"/>
        <v>388.77725000000004</v>
      </c>
      <c r="BD50" s="23">
        <v>0</v>
      </c>
      <c r="BE50" s="24">
        <f>IFERROR(AL50/J50,"-")</f>
        <v>923.01977192982463</v>
      </c>
    </row>
    <row r="51" spans="1:57" x14ac:dyDescent="0.25">
      <c r="A51" s="13" t="s">
        <v>0</v>
      </c>
      <c r="B51" s="11">
        <v>81</v>
      </c>
      <c r="C51" s="11">
        <v>186</v>
      </c>
      <c r="D51" s="11">
        <v>162</v>
      </c>
      <c r="E51" s="11">
        <v>150</v>
      </c>
      <c r="F51" s="11">
        <v>120</v>
      </c>
      <c r="G51" s="11">
        <v>203</v>
      </c>
      <c r="H51" s="46">
        <v>915</v>
      </c>
      <c r="I51" s="11">
        <v>18</v>
      </c>
      <c r="J51" s="14">
        <f t="shared" ref="J51:J52" si="72">SUM(B51:I51)</f>
        <v>1835</v>
      </c>
      <c r="AC51" s="13" t="s">
        <v>0</v>
      </c>
      <c r="AD51" s="21">
        <v>231607</v>
      </c>
      <c r="AE51" s="21">
        <v>151583.25</v>
      </c>
      <c r="AF51" s="21">
        <v>100338</v>
      </c>
      <c r="AG51" s="21">
        <v>60500</v>
      </c>
      <c r="AH51" s="21">
        <v>50250</v>
      </c>
      <c r="AI51" s="21">
        <v>85250</v>
      </c>
      <c r="AJ51" s="37">
        <v>385297.47</v>
      </c>
      <c r="AK51" s="21">
        <v>8000</v>
      </c>
      <c r="AL51" s="22">
        <f t="shared" ref="AL51:AL52" si="73">SUM(AD51:AK51)</f>
        <v>1072825.72</v>
      </c>
      <c r="AV51" s="13" t="s">
        <v>0</v>
      </c>
      <c r="AW51" s="23">
        <f t="shared" si="71"/>
        <v>2859.3456790123455</v>
      </c>
      <c r="AX51" s="23">
        <f t="shared" si="71"/>
        <v>814.96370967741939</v>
      </c>
      <c r="AY51" s="23">
        <f t="shared" si="71"/>
        <v>619.37037037037032</v>
      </c>
      <c r="AZ51" s="23">
        <f t="shared" si="71"/>
        <v>403.33333333333331</v>
      </c>
      <c r="BA51" s="23">
        <f t="shared" si="71"/>
        <v>418.75</v>
      </c>
      <c r="BB51" s="23">
        <f t="shared" si="71"/>
        <v>419.95073891625617</v>
      </c>
      <c r="BC51" s="23">
        <f t="shared" si="71"/>
        <v>421.09013114754094</v>
      </c>
      <c r="BD51" s="23">
        <f>IFERROR(AK51/I51,"-")</f>
        <v>444.44444444444446</v>
      </c>
      <c r="BE51" s="24">
        <f>IFERROR(AL51/J51,"-")</f>
        <v>584.64616893732966</v>
      </c>
    </row>
    <row r="52" spans="1:57" x14ac:dyDescent="0.25">
      <c r="A52" s="13" t="s">
        <v>11</v>
      </c>
      <c r="B52" s="11">
        <f t="shared" ref="B52:I52" si="74">K52-B50-B51</f>
        <v>29</v>
      </c>
      <c r="C52" s="11">
        <f t="shared" si="74"/>
        <v>38</v>
      </c>
      <c r="D52" s="11">
        <f t="shared" si="74"/>
        <v>23</v>
      </c>
      <c r="E52" s="11">
        <f t="shared" si="74"/>
        <v>19</v>
      </c>
      <c r="F52" s="11">
        <f t="shared" si="74"/>
        <v>13</v>
      </c>
      <c r="G52" s="11">
        <f t="shared" si="74"/>
        <v>19</v>
      </c>
      <c r="H52" s="46">
        <f t="shared" si="74"/>
        <v>92</v>
      </c>
      <c r="I52" s="11">
        <f t="shared" si="74"/>
        <v>3</v>
      </c>
      <c r="J52" s="14">
        <f t="shared" si="72"/>
        <v>236</v>
      </c>
      <c r="K52">
        <v>208</v>
      </c>
      <c r="L52">
        <v>342</v>
      </c>
      <c r="M52">
        <v>278</v>
      </c>
      <c r="N52">
        <v>232</v>
      </c>
      <c r="O52">
        <v>164</v>
      </c>
      <c r="P52">
        <v>269</v>
      </c>
      <c r="Q52" s="44">
        <v>1127</v>
      </c>
      <c r="R52">
        <v>21</v>
      </c>
      <c r="AC52" s="13" t="s">
        <v>11</v>
      </c>
      <c r="AD52" s="21">
        <f t="shared" ref="AD52" si="75">AM52-AD50-AD51</f>
        <v>72873</v>
      </c>
      <c r="AE52" s="21">
        <f t="shared" ref="AE52:AK52" si="76">AN52-AE50-AE51</f>
        <v>26795</v>
      </c>
      <c r="AF52" s="21">
        <f t="shared" si="76"/>
        <v>18740</v>
      </c>
      <c r="AG52" s="21">
        <f t="shared" si="76"/>
        <v>7750</v>
      </c>
      <c r="AH52" s="21">
        <f t="shared" si="76"/>
        <v>5500</v>
      </c>
      <c r="AI52" s="21">
        <f t="shared" si="76"/>
        <v>7749.2200000000012</v>
      </c>
      <c r="AJ52" s="37">
        <f t="shared" si="76"/>
        <v>39000.000000000058</v>
      </c>
      <c r="AK52" s="21">
        <f t="shared" si="76"/>
        <v>1500</v>
      </c>
      <c r="AL52" s="22">
        <f t="shared" si="73"/>
        <v>179907.22000000006</v>
      </c>
      <c r="AM52">
        <v>577694</v>
      </c>
      <c r="AN52">
        <v>259837.25</v>
      </c>
      <c r="AO52">
        <v>178733</v>
      </c>
      <c r="AP52">
        <v>100390</v>
      </c>
      <c r="AQ52">
        <v>68750</v>
      </c>
      <c r="AR52">
        <v>112999.22</v>
      </c>
      <c r="AS52" s="35">
        <v>470950.74000000005</v>
      </c>
      <c r="AT52">
        <v>9500</v>
      </c>
      <c r="AV52" s="13" t="s">
        <v>11</v>
      </c>
      <c r="AW52" s="23">
        <f t="shared" si="71"/>
        <v>2512.8620689655172</v>
      </c>
      <c r="AX52" s="23">
        <f t="shared" si="71"/>
        <v>705.13157894736844</v>
      </c>
      <c r="AY52" s="23">
        <f t="shared" si="71"/>
        <v>814.78260869565213</v>
      </c>
      <c r="AZ52" s="23">
        <f t="shared" si="71"/>
        <v>407.89473684210526</v>
      </c>
      <c r="BA52" s="23">
        <f t="shared" si="71"/>
        <v>423.07692307692309</v>
      </c>
      <c r="BB52" s="23">
        <f t="shared" si="71"/>
        <v>407.85368421052635</v>
      </c>
      <c r="BC52" s="23">
        <f t="shared" si="71"/>
        <v>423.9130434782615</v>
      </c>
      <c r="BD52" s="23">
        <f>IFERROR(AK52/I52,"-")</f>
        <v>500</v>
      </c>
      <c r="BE52" s="24">
        <f>IFERROR(AL52/J52,"-")</f>
        <v>762.31872881355957</v>
      </c>
    </row>
    <row r="53" spans="1:57" x14ac:dyDescent="0.25">
      <c r="A53" s="13" t="s">
        <v>12</v>
      </c>
      <c r="B53" s="11">
        <f>SUM(B50:B52)</f>
        <v>208</v>
      </c>
      <c r="C53" s="11">
        <f t="shared" ref="C53:I53" si="77">SUM(C50:C52)</f>
        <v>342</v>
      </c>
      <c r="D53" s="11">
        <f t="shared" si="77"/>
        <v>278</v>
      </c>
      <c r="E53" s="11">
        <f t="shared" si="77"/>
        <v>232</v>
      </c>
      <c r="F53" s="11">
        <f t="shared" si="77"/>
        <v>164</v>
      </c>
      <c r="G53" s="11">
        <f t="shared" si="77"/>
        <v>269</v>
      </c>
      <c r="H53" s="46">
        <f t="shared" si="77"/>
        <v>1127</v>
      </c>
      <c r="I53" s="11">
        <f t="shared" si="77"/>
        <v>21</v>
      </c>
      <c r="J53" s="14">
        <f>SUM(J50:J52)</f>
        <v>2641</v>
      </c>
      <c r="K53">
        <f>SUM(B53:H53)</f>
        <v>2620</v>
      </c>
      <c r="AC53" s="13" t="s">
        <v>12</v>
      </c>
      <c r="AD53" s="21">
        <f>SUM(AD50:AD52)</f>
        <v>577694</v>
      </c>
      <c r="AE53" s="21">
        <f t="shared" ref="AE53:AK53" si="78">SUM(AE50:AE52)</f>
        <v>259837.25</v>
      </c>
      <c r="AF53" s="21">
        <f t="shared" si="78"/>
        <v>178733</v>
      </c>
      <c r="AG53" s="21">
        <f t="shared" si="78"/>
        <v>100390</v>
      </c>
      <c r="AH53" s="21">
        <f t="shared" si="78"/>
        <v>68750</v>
      </c>
      <c r="AI53" s="21">
        <f t="shared" si="78"/>
        <v>112999.22</v>
      </c>
      <c r="AJ53" s="37">
        <f t="shared" si="78"/>
        <v>470950.74000000005</v>
      </c>
      <c r="AK53" s="21">
        <f t="shared" si="78"/>
        <v>9500</v>
      </c>
      <c r="AL53" s="22">
        <f>SUM(AL50:AL52)</f>
        <v>1778854.21</v>
      </c>
      <c r="AV53" s="13" t="s">
        <v>31</v>
      </c>
      <c r="AW53" s="23">
        <f t="shared" si="71"/>
        <v>2777.375</v>
      </c>
      <c r="AX53" s="23">
        <f t="shared" si="71"/>
        <v>759.75804093567251</v>
      </c>
      <c r="AY53" s="23">
        <f t="shared" si="71"/>
        <v>642.92446043165467</v>
      </c>
      <c r="AZ53" s="23">
        <f t="shared" si="71"/>
        <v>432.7155172413793</v>
      </c>
      <c r="BA53" s="23">
        <f t="shared" si="71"/>
        <v>419.20731707317071</v>
      </c>
      <c r="BB53" s="23">
        <f t="shared" si="71"/>
        <v>420.07144981412642</v>
      </c>
      <c r="BC53" s="23">
        <f t="shared" si="71"/>
        <v>417.87998225377112</v>
      </c>
      <c r="BD53" s="23">
        <f>IFERROR(AK53/I53,"-")</f>
        <v>452.38095238095241</v>
      </c>
      <c r="BE53" s="24">
        <f>IFERROR(AL53/J53,"-")</f>
        <v>673.5532790609617</v>
      </c>
    </row>
    <row r="54" spans="1:57" x14ac:dyDescent="0.25">
      <c r="A54" s="13"/>
      <c r="B54" s="11"/>
      <c r="C54" s="11"/>
      <c r="D54" s="11"/>
      <c r="E54" s="11"/>
      <c r="F54" s="11"/>
      <c r="G54" s="11"/>
      <c r="H54" s="46"/>
      <c r="I54" s="11"/>
      <c r="J54" s="14"/>
      <c r="AC54" s="13"/>
      <c r="AD54" s="21"/>
      <c r="AE54" s="21"/>
      <c r="AF54" s="21"/>
      <c r="AG54" s="21"/>
      <c r="AH54" s="21"/>
      <c r="AI54" s="21"/>
      <c r="AJ54" s="37"/>
      <c r="AK54" s="21"/>
      <c r="AL54" s="22"/>
      <c r="AV54" s="13"/>
      <c r="AW54" s="23"/>
      <c r="AX54" s="23"/>
      <c r="AY54" s="23"/>
      <c r="AZ54" s="23"/>
      <c r="BA54" s="23"/>
      <c r="BB54" s="23"/>
      <c r="BC54" s="23"/>
      <c r="BD54" s="23"/>
      <c r="BE54" s="24"/>
    </row>
    <row r="55" spans="1:57" x14ac:dyDescent="0.25">
      <c r="A55" s="10" t="s">
        <v>13</v>
      </c>
      <c r="B55" s="11"/>
      <c r="C55" s="11"/>
      <c r="D55" s="11"/>
      <c r="E55" s="11"/>
      <c r="F55" s="11"/>
      <c r="G55" s="11"/>
      <c r="H55" s="46"/>
      <c r="I55" s="11"/>
      <c r="J55" s="14"/>
      <c r="AC55" s="10" t="s">
        <v>13</v>
      </c>
      <c r="AD55" s="21"/>
      <c r="AE55" s="21"/>
      <c r="AF55" s="21"/>
      <c r="AG55" s="21"/>
      <c r="AH55" s="21"/>
      <c r="AI55" s="21"/>
      <c r="AJ55" s="37"/>
      <c r="AK55" s="21"/>
      <c r="AL55" s="22"/>
      <c r="AV55" s="10" t="s">
        <v>13</v>
      </c>
      <c r="AW55" s="23"/>
      <c r="AX55" s="21"/>
      <c r="AY55" s="21"/>
      <c r="AZ55" s="21"/>
      <c r="BA55" s="21"/>
      <c r="BB55" s="21"/>
      <c r="BC55" s="21"/>
      <c r="BD55" s="21"/>
      <c r="BE55" s="22"/>
    </row>
    <row r="56" spans="1:57" x14ac:dyDescent="0.25">
      <c r="A56" s="13" t="s">
        <v>1</v>
      </c>
      <c r="B56" s="11">
        <v>144</v>
      </c>
      <c r="C56" s="11">
        <v>79</v>
      </c>
      <c r="D56" s="11">
        <v>50</v>
      </c>
      <c r="E56" s="11">
        <v>23</v>
      </c>
      <c r="F56" s="11">
        <v>26</v>
      </c>
      <c r="G56" s="11">
        <v>30</v>
      </c>
      <c r="H56" s="46">
        <v>81</v>
      </c>
      <c r="I56" s="11">
        <v>0</v>
      </c>
      <c r="J56" s="14">
        <f>SUM(B56:I56)</f>
        <v>433</v>
      </c>
      <c r="AC56" s="13" t="s">
        <v>1</v>
      </c>
      <c r="AD56" s="21">
        <v>409962.25</v>
      </c>
      <c r="AE56" s="21">
        <v>150920</v>
      </c>
      <c r="AF56" s="21">
        <v>63458</v>
      </c>
      <c r="AG56" s="21">
        <v>12160</v>
      </c>
      <c r="AH56" s="21">
        <v>13460</v>
      </c>
      <c r="AI56" s="21">
        <v>12000</v>
      </c>
      <c r="AJ56" s="37">
        <v>36205</v>
      </c>
      <c r="AK56" s="21">
        <v>0</v>
      </c>
      <c r="AL56" s="22">
        <f>SUM(AD56:AK56)</f>
        <v>698165.25</v>
      </c>
      <c r="AV56" s="13" t="s">
        <v>1</v>
      </c>
      <c r="AW56" s="23">
        <f t="shared" ref="AW56:BC59" si="79">IFERROR(AD56/B56,"-")</f>
        <v>2846.9600694444443</v>
      </c>
      <c r="AX56" s="23">
        <f t="shared" si="79"/>
        <v>1910.379746835443</v>
      </c>
      <c r="AY56" s="23">
        <f t="shared" si="79"/>
        <v>1269.1600000000001</v>
      </c>
      <c r="AZ56" s="23">
        <f t="shared" si="79"/>
        <v>528.695652173913</v>
      </c>
      <c r="BA56" s="23">
        <f t="shared" si="79"/>
        <v>517.69230769230774</v>
      </c>
      <c r="BB56" s="23">
        <f t="shared" si="79"/>
        <v>400</v>
      </c>
      <c r="BC56" s="23">
        <f t="shared" si="79"/>
        <v>446.97530864197529</v>
      </c>
      <c r="BD56" s="23">
        <v>0</v>
      </c>
      <c r="BE56" s="24">
        <f>IFERROR(AL56/J56,"-")</f>
        <v>1612.3908775981524</v>
      </c>
    </row>
    <row r="57" spans="1:57" x14ac:dyDescent="0.25">
      <c r="A57" s="13" t="s">
        <v>0</v>
      </c>
      <c r="B57" s="11">
        <v>257</v>
      </c>
      <c r="C57" s="11">
        <v>227</v>
      </c>
      <c r="D57" s="11">
        <v>196</v>
      </c>
      <c r="E57" s="11">
        <v>170</v>
      </c>
      <c r="F57" s="11">
        <v>151</v>
      </c>
      <c r="G57" s="11">
        <v>235</v>
      </c>
      <c r="H57" s="46">
        <v>1285</v>
      </c>
      <c r="I57" s="11">
        <v>31</v>
      </c>
      <c r="J57" s="14">
        <f t="shared" ref="J57:J58" si="80">SUM(B57:I57)</f>
        <v>2552</v>
      </c>
      <c r="AC57" s="13" t="s">
        <v>0</v>
      </c>
      <c r="AD57" s="21">
        <v>720115</v>
      </c>
      <c r="AE57" s="21">
        <v>331725</v>
      </c>
      <c r="AF57" s="21">
        <v>199818</v>
      </c>
      <c r="AG57" s="21">
        <v>105898</v>
      </c>
      <c r="AH57" s="21">
        <v>73695</v>
      </c>
      <c r="AI57" s="21">
        <v>106585</v>
      </c>
      <c r="AJ57" s="37">
        <v>568077.08000000007</v>
      </c>
      <c r="AK57" s="21">
        <v>13750</v>
      </c>
      <c r="AL57" s="22">
        <f t="shared" ref="AL57:AL58" si="81">SUM(AD57:AK57)</f>
        <v>2119663.08</v>
      </c>
      <c r="AV57" s="13" t="s">
        <v>0</v>
      </c>
      <c r="AW57" s="23">
        <f t="shared" si="79"/>
        <v>2802.0038910505837</v>
      </c>
      <c r="AX57" s="23">
        <f t="shared" si="79"/>
        <v>1461.3436123348017</v>
      </c>
      <c r="AY57" s="23">
        <f t="shared" si="79"/>
        <v>1019.4795918367347</v>
      </c>
      <c r="AZ57" s="23">
        <f t="shared" si="79"/>
        <v>622.92941176470583</v>
      </c>
      <c r="BA57" s="23">
        <f t="shared" si="79"/>
        <v>488.04635761589407</v>
      </c>
      <c r="BB57" s="23">
        <f t="shared" si="79"/>
        <v>453.55319148936172</v>
      </c>
      <c r="BC57" s="23">
        <f t="shared" si="79"/>
        <v>442.0833307392997</v>
      </c>
      <c r="BD57" s="23">
        <f>IFERROR(AK57/I57,"-")</f>
        <v>443.54838709677421</v>
      </c>
      <c r="BE57" s="24">
        <f>IFERROR(AL57/J57,"-")</f>
        <v>830.58898119122262</v>
      </c>
    </row>
    <row r="58" spans="1:57" x14ac:dyDescent="0.25">
      <c r="A58" s="13" t="s">
        <v>11</v>
      </c>
      <c r="B58" s="11">
        <f t="shared" ref="B58:I58" si="82">K58-B56-B57</f>
        <v>69</v>
      </c>
      <c r="C58" s="11">
        <f t="shared" si="82"/>
        <v>45</v>
      </c>
      <c r="D58" s="11">
        <f t="shared" si="82"/>
        <v>27</v>
      </c>
      <c r="E58" s="11">
        <f t="shared" si="82"/>
        <v>16</v>
      </c>
      <c r="F58" s="11">
        <f t="shared" si="82"/>
        <v>21</v>
      </c>
      <c r="G58" s="11">
        <f t="shared" si="82"/>
        <v>22</v>
      </c>
      <c r="H58" s="46">
        <f t="shared" si="82"/>
        <v>99</v>
      </c>
      <c r="I58" s="11">
        <f t="shared" si="82"/>
        <v>2</v>
      </c>
      <c r="J58" s="14">
        <f t="shared" si="80"/>
        <v>301</v>
      </c>
      <c r="K58">
        <v>470</v>
      </c>
      <c r="L58">
        <v>351</v>
      </c>
      <c r="M58">
        <v>273</v>
      </c>
      <c r="N58">
        <v>209</v>
      </c>
      <c r="O58">
        <v>198</v>
      </c>
      <c r="P58">
        <v>287</v>
      </c>
      <c r="Q58" s="44">
        <v>1465</v>
      </c>
      <c r="R58">
        <v>33</v>
      </c>
      <c r="AC58" s="13" t="s">
        <v>11</v>
      </c>
      <c r="AD58" s="21">
        <f t="shared" ref="AD58" si="83">AM58-AD56-AD57</f>
        <v>183606</v>
      </c>
      <c r="AE58" s="21">
        <f t="shared" ref="AE58:AK58" si="84">AN58-AE56-AE57</f>
        <v>70878</v>
      </c>
      <c r="AF58" s="21">
        <f t="shared" si="84"/>
        <v>20153</v>
      </c>
      <c r="AG58" s="21">
        <f t="shared" si="84"/>
        <v>12550</v>
      </c>
      <c r="AH58" s="21">
        <f t="shared" si="84"/>
        <v>11550</v>
      </c>
      <c r="AI58" s="21">
        <f t="shared" si="84"/>
        <v>9750</v>
      </c>
      <c r="AJ58" s="37">
        <f t="shared" si="84"/>
        <v>41250</v>
      </c>
      <c r="AK58" s="21">
        <f t="shared" si="84"/>
        <v>1000</v>
      </c>
      <c r="AL58" s="22">
        <f t="shared" si="81"/>
        <v>350737</v>
      </c>
      <c r="AM58">
        <v>1313683.25</v>
      </c>
      <c r="AN58">
        <v>553523</v>
      </c>
      <c r="AO58">
        <v>283429</v>
      </c>
      <c r="AP58">
        <v>130608</v>
      </c>
      <c r="AQ58">
        <v>98705</v>
      </c>
      <c r="AR58">
        <v>128335</v>
      </c>
      <c r="AS58" s="35">
        <v>645532.08000000007</v>
      </c>
      <c r="AT58">
        <v>14750</v>
      </c>
      <c r="AV58" s="13" t="s">
        <v>11</v>
      </c>
      <c r="AW58" s="23">
        <f t="shared" si="79"/>
        <v>2660.9565217391305</v>
      </c>
      <c r="AX58" s="23">
        <f t="shared" si="79"/>
        <v>1575.0666666666666</v>
      </c>
      <c r="AY58" s="23">
        <f t="shared" si="79"/>
        <v>746.40740740740739</v>
      </c>
      <c r="AZ58" s="23">
        <f t="shared" si="79"/>
        <v>784.375</v>
      </c>
      <c r="BA58" s="23">
        <f t="shared" si="79"/>
        <v>550</v>
      </c>
      <c r="BB58" s="23">
        <f t="shared" si="79"/>
        <v>443.18181818181819</v>
      </c>
      <c r="BC58" s="23">
        <f t="shared" si="79"/>
        <v>416.66666666666669</v>
      </c>
      <c r="BD58" s="23">
        <f>IFERROR(AK58/I58,"-")</f>
        <v>500</v>
      </c>
      <c r="BE58" s="24">
        <f>IFERROR(AL58/J58,"-")</f>
        <v>1165.2392026578073</v>
      </c>
    </row>
    <row r="59" spans="1:57" x14ac:dyDescent="0.25">
      <c r="A59" s="13" t="s">
        <v>12</v>
      </c>
      <c r="B59" s="11">
        <f>SUM(B56:B58)</f>
        <v>470</v>
      </c>
      <c r="C59" s="11">
        <f t="shared" ref="C59:I59" si="85">SUM(C56:C58)</f>
        <v>351</v>
      </c>
      <c r="D59" s="11">
        <f t="shared" si="85"/>
        <v>273</v>
      </c>
      <c r="E59" s="11">
        <f t="shared" si="85"/>
        <v>209</v>
      </c>
      <c r="F59" s="11">
        <f t="shared" si="85"/>
        <v>198</v>
      </c>
      <c r="G59" s="11">
        <f t="shared" si="85"/>
        <v>287</v>
      </c>
      <c r="H59" s="46">
        <f t="shared" si="85"/>
        <v>1465</v>
      </c>
      <c r="I59" s="11">
        <f t="shared" si="85"/>
        <v>33</v>
      </c>
      <c r="J59" s="14">
        <f>SUM(J56:J58)</f>
        <v>3286</v>
      </c>
      <c r="K59">
        <f>SUM(B59:H59)</f>
        <v>3253</v>
      </c>
      <c r="AC59" s="13" t="s">
        <v>12</v>
      </c>
      <c r="AD59" s="21">
        <f>SUM(AD56:AD58)</f>
        <v>1313683.25</v>
      </c>
      <c r="AE59" s="21">
        <f t="shared" ref="AE59:AK59" si="86">SUM(AE56:AE58)</f>
        <v>553523</v>
      </c>
      <c r="AF59" s="21">
        <f t="shared" si="86"/>
        <v>283429</v>
      </c>
      <c r="AG59" s="21">
        <f t="shared" si="86"/>
        <v>130608</v>
      </c>
      <c r="AH59" s="21">
        <f t="shared" si="86"/>
        <v>98705</v>
      </c>
      <c r="AI59" s="21">
        <f t="shared" si="86"/>
        <v>128335</v>
      </c>
      <c r="AJ59" s="37">
        <f t="shared" si="86"/>
        <v>645532.08000000007</v>
      </c>
      <c r="AK59" s="21">
        <f t="shared" si="86"/>
        <v>14750</v>
      </c>
      <c r="AL59" s="22">
        <f>SUM(AL56:AL58)</f>
        <v>3168565.33</v>
      </c>
      <c r="AV59" s="13" t="s">
        <v>31</v>
      </c>
      <c r="AW59" s="23">
        <f t="shared" si="79"/>
        <v>2795.070744680851</v>
      </c>
      <c r="AX59" s="23">
        <f t="shared" si="79"/>
        <v>1576.9886039886039</v>
      </c>
      <c r="AY59" s="23">
        <f t="shared" si="79"/>
        <v>1038.2014652014652</v>
      </c>
      <c r="AZ59" s="23">
        <f t="shared" si="79"/>
        <v>624.91866028708137</v>
      </c>
      <c r="BA59" s="23">
        <f t="shared" si="79"/>
        <v>498.51010101010098</v>
      </c>
      <c r="BB59" s="23">
        <f t="shared" si="79"/>
        <v>447.16027874564458</v>
      </c>
      <c r="BC59" s="23">
        <f t="shared" si="79"/>
        <v>440.63623208191132</v>
      </c>
      <c r="BD59" s="23">
        <f>IFERROR(AK59/I59,"-")</f>
        <v>446.969696969697</v>
      </c>
      <c r="BE59" s="24">
        <f>IFERROR(AL59/J59,"-")</f>
        <v>964.26212111990264</v>
      </c>
    </row>
    <row r="60" spans="1:57" x14ac:dyDescent="0.25">
      <c r="A60" s="13"/>
      <c r="B60" s="11"/>
      <c r="C60" s="11"/>
      <c r="D60" s="11"/>
      <c r="E60" s="11"/>
      <c r="F60" s="11"/>
      <c r="G60" s="11"/>
      <c r="H60" s="46"/>
      <c r="I60" s="11"/>
      <c r="J60" s="14"/>
      <c r="AC60" s="13"/>
      <c r="AD60" s="21"/>
      <c r="AE60" s="21"/>
      <c r="AF60" s="21"/>
      <c r="AG60" s="21"/>
      <c r="AH60" s="21"/>
      <c r="AI60" s="21"/>
      <c r="AJ60" s="37"/>
      <c r="AK60" s="21"/>
      <c r="AL60" s="22"/>
      <c r="AV60" s="13"/>
      <c r="AW60" s="23"/>
      <c r="AX60" s="23"/>
      <c r="AY60" s="23"/>
      <c r="AZ60" s="23"/>
      <c r="BA60" s="23"/>
      <c r="BB60" s="23"/>
      <c r="BC60" s="23"/>
      <c r="BD60" s="23"/>
      <c r="BE60" s="24"/>
    </row>
    <row r="61" spans="1:57" x14ac:dyDescent="0.25">
      <c r="A61" s="10" t="s">
        <v>14</v>
      </c>
      <c r="B61" s="11"/>
      <c r="C61" s="11"/>
      <c r="D61" s="11"/>
      <c r="E61" s="11"/>
      <c r="F61" s="11"/>
      <c r="G61" s="11"/>
      <c r="H61" s="46"/>
      <c r="I61" s="11"/>
      <c r="J61" s="14"/>
      <c r="AC61" s="10" t="s">
        <v>14</v>
      </c>
      <c r="AD61" s="21"/>
      <c r="AE61" s="21"/>
      <c r="AF61" s="21"/>
      <c r="AG61" s="21"/>
      <c r="AH61" s="21"/>
      <c r="AI61" s="21"/>
      <c r="AJ61" s="37"/>
      <c r="AK61" s="21"/>
      <c r="AL61" s="22"/>
      <c r="AV61" s="10" t="s">
        <v>14</v>
      </c>
      <c r="AW61" s="23"/>
      <c r="AX61" s="21"/>
      <c r="AY61" s="21"/>
      <c r="AZ61" s="21"/>
      <c r="BA61" s="21"/>
      <c r="BB61" s="21"/>
      <c r="BC61" s="21"/>
      <c r="BD61" s="21"/>
      <c r="BE61" s="22"/>
    </row>
    <row r="62" spans="1:57" x14ac:dyDescent="0.25">
      <c r="A62" s="13" t="s">
        <v>1</v>
      </c>
      <c r="B62" s="11">
        <v>27</v>
      </c>
      <c r="C62" s="11">
        <v>9</v>
      </c>
      <c r="D62" s="11">
        <v>10</v>
      </c>
      <c r="E62" s="11">
        <v>5</v>
      </c>
      <c r="F62" s="11">
        <v>2</v>
      </c>
      <c r="G62" s="11">
        <v>10</v>
      </c>
      <c r="H62" s="46">
        <v>19</v>
      </c>
      <c r="I62" s="11">
        <v>0</v>
      </c>
      <c r="J62" s="14">
        <f>SUM(B62:I62)</f>
        <v>82</v>
      </c>
      <c r="AC62" s="13" t="s">
        <v>1</v>
      </c>
      <c r="AD62" s="21">
        <v>71879</v>
      </c>
      <c r="AE62" s="21">
        <v>12170</v>
      </c>
      <c r="AF62" s="21">
        <v>10080</v>
      </c>
      <c r="AG62" s="21">
        <v>2000</v>
      </c>
      <c r="AH62" s="21">
        <v>1000</v>
      </c>
      <c r="AI62" s="21">
        <v>4750</v>
      </c>
      <c r="AJ62" s="37">
        <v>8000</v>
      </c>
      <c r="AK62" s="21">
        <v>0</v>
      </c>
      <c r="AL62" s="22">
        <f>SUM(AD62:AK62)</f>
        <v>109879</v>
      </c>
      <c r="AV62" s="13" t="s">
        <v>1</v>
      </c>
      <c r="AW62" s="23">
        <f t="shared" ref="AW62:BC65" si="87">IFERROR(AD62/B62,"-")</f>
        <v>2662.1851851851852</v>
      </c>
      <c r="AX62" s="23">
        <f t="shared" si="87"/>
        <v>1352.2222222222222</v>
      </c>
      <c r="AY62" s="23">
        <f t="shared" si="87"/>
        <v>1008</v>
      </c>
      <c r="AZ62" s="23">
        <f t="shared" si="87"/>
        <v>400</v>
      </c>
      <c r="BA62" s="23">
        <f t="shared" si="87"/>
        <v>500</v>
      </c>
      <c r="BB62" s="23">
        <f t="shared" si="87"/>
        <v>475</v>
      </c>
      <c r="BC62" s="23">
        <f t="shared" si="87"/>
        <v>421.05263157894734</v>
      </c>
      <c r="BD62" s="23">
        <v>0</v>
      </c>
      <c r="BE62" s="24">
        <f>IFERROR(AL62/J62,"-")</f>
        <v>1339.9878048780488</v>
      </c>
    </row>
    <row r="63" spans="1:57" x14ac:dyDescent="0.25">
      <c r="A63" s="13" t="s">
        <v>0</v>
      </c>
      <c r="B63" s="11">
        <v>98</v>
      </c>
      <c r="C63" s="11">
        <v>89</v>
      </c>
      <c r="D63" s="11">
        <v>74</v>
      </c>
      <c r="E63" s="11">
        <v>66</v>
      </c>
      <c r="F63" s="11">
        <v>46</v>
      </c>
      <c r="G63" s="11">
        <v>96</v>
      </c>
      <c r="H63" s="46">
        <v>603</v>
      </c>
      <c r="I63" s="11">
        <v>28</v>
      </c>
      <c r="J63" s="14">
        <f t="shared" ref="J63:J64" si="88">SUM(B63:I63)</f>
        <v>1100</v>
      </c>
      <c r="AC63" s="13" t="s">
        <v>0</v>
      </c>
      <c r="AD63" s="21">
        <v>282110</v>
      </c>
      <c r="AE63" s="21">
        <v>167343</v>
      </c>
      <c r="AF63" s="21">
        <v>77687</v>
      </c>
      <c r="AG63" s="21">
        <v>43550</v>
      </c>
      <c r="AH63" s="21">
        <v>21150</v>
      </c>
      <c r="AI63" s="21">
        <v>44910</v>
      </c>
      <c r="AJ63" s="37">
        <v>276500</v>
      </c>
      <c r="AK63" s="21">
        <v>13500</v>
      </c>
      <c r="AL63" s="22">
        <f t="shared" ref="AL63:AL64" si="89">SUM(AD63:AK63)</f>
        <v>926750</v>
      </c>
      <c r="AV63" s="13" t="s">
        <v>0</v>
      </c>
      <c r="AW63" s="23">
        <f t="shared" si="87"/>
        <v>2878.6734693877552</v>
      </c>
      <c r="AX63" s="23">
        <f t="shared" si="87"/>
        <v>1880.2584269662921</v>
      </c>
      <c r="AY63" s="23">
        <f t="shared" si="87"/>
        <v>1049.8243243243244</v>
      </c>
      <c r="AZ63" s="23">
        <f t="shared" si="87"/>
        <v>659.84848484848487</v>
      </c>
      <c r="BA63" s="23">
        <f t="shared" si="87"/>
        <v>459.78260869565219</v>
      </c>
      <c r="BB63" s="23">
        <f t="shared" si="87"/>
        <v>467.8125</v>
      </c>
      <c r="BC63" s="23">
        <f t="shared" si="87"/>
        <v>458.54063018242124</v>
      </c>
      <c r="BD63" s="23">
        <f>IFERROR(AK63/I63,"-")</f>
        <v>482.14285714285717</v>
      </c>
      <c r="BE63" s="24">
        <f>IFERROR(AL63/J63,"-")</f>
        <v>842.5</v>
      </c>
    </row>
    <row r="64" spans="1:57" x14ac:dyDescent="0.25">
      <c r="A64" s="13" t="s">
        <v>11</v>
      </c>
      <c r="B64" s="11">
        <f t="shared" ref="B64:I64" si="90">K64-B62-B63</f>
        <v>18</v>
      </c>
      <c r="C64" s="11">
        <f t="shared" si="90"/>
        <v>10</v>
      </c>
      <c r="D64" s="11">
        <f t="shared" si="90"/>
        <v>16</v>
      </c>
      <c r="E64" s="11">
        <f t="shared" si="90"/>
        <v>5</v>
      </c>
      <c r="F64" s="11">
        <f t="shared" si="90"/>
        <v>2</v>
      </c>
      <c r="G64" s="11">
        <f t="shared" si="90"/>
        <v>12</v>
      </c>
      <c r="H64" s="46">
        <f t="shared" si="90"/>
        <v>43</v>
      </c>
      <c r="I64" s="11">
        <f t="shared" si="90"/>
        <v>2</v>
      </c>
      <c r="J64" s="14">
        <f t="shared" si="88"/>
        <v>108</v>
      </c>
      <c r="K64">
        <v>143</v>
      </c>
      <c r="L64">
        <v>108</v>
      </c>
      <c r="M64">
        <v>100</v>
      </c>
      <c r="N64">
        <v>76</v>
      </c>
      <c r="O64">
        <v>50</v>
      </c>
      <c r="P64">
        <v>118</v>
      </c>
      <c r="Q64" s="44">
        <v>665</v>
      </c>
      <c r="R64">
        <v>30</v>
      </c>
      <c r="AC64" s="13" t="s">
        <v>11</v>
      </c>
      <c r="AD64" s="21">
        <f t="shared" ref="AD64" si="91">AM64-AD62-AD63</f>
        <v>51295</v>
      </c>
      <c r="AE64" s="21">
        <f t="shared" ref="AE64:AK64" si="92">AN64-AE62-AE63</f>
        <v>17158</v>
      </c>
      <c r="AF64" s="21">
        <f t="shared" si="92"/>
        <v>16970</v>
      </c>
      <c r="AG64" s="21">
        <f t="shared" si="92"/>
        <v>2250</v>
      </c>
      <c r="AH64" s="21">
        <f t="shared" si="92"/>
        <v>1000</v>
      </c>
      <c r="AI64" s="21">
        <f t="shared" si="92"/>
        <v>5250</v>
      </c>
      <c r="AJ64" s="37">
        <f t="shared" si="92"/>
        <v>18750</v>
      </c>
      <c r="AK64" s="21">
        <f t="shared" si="92"/>
        <v>1000</v>
      </c>
      <c r="AL64" s="22">
        <f t="shared" si="89"/>
        <v>113673</v>
      </c>
      <c r="AM64">
        <v>405284</v>
      </c>
      <c r="AN64">
        <v>196671</v>
      </c>
      <c r="AO64">
        <v>104737</v>
      </c>
      <c r="AP64">
        <v>47800</v>
      </c>
      <c r="AQ64">
        <v>23150</v>
      </c>
      <c r="AR64">
        <v>54910</v>
      </c>
      <c r="AS64" s="35">
        <v>303250</v>
      </c>
      <c r="AT64">
        <v>14500</v>
      </c>
      <c r="AV64" s="13" t="s">
        <v>11</v>
      </c>
      <c r="AW64" s="23">
        <f t="shared" si="87"/>
        <v>2849.7222222222222</v>
      </c>
      <c r="AX64" s="23">
        <f t="shared" si="87"/>
        <v>1715.8</v>
      </c>
      <c r="AY64" s="23">
        <f t="shared" si="87"/>
        <v>1060.625</v>
      </c>
      <c r="AZ64" s="23">
        <f t="shared" si="87"/>
        <v>450</v>
      </c>
      <c r="BA64" s="23">
        <f t="shared" si="87"/>
        <v>500</v>
      </c>
      <c r="BB64" s="23">
        <f t="shared" si="87"/>
        <v>437.5</v>
      </c>
      <c r="BC64" s="23">
        <f t="shared" si="87"/>
        <v>436.04651162790697</v>
      </c>
      <c r="BD64" s="23">
        <f>IFERROR(AK64/I64,"-")</f>
        <v>500</v>
      </c>
      <c r="BE64" s="24">
        <f>IFERROR(AL64/J64,"-")</f>
        <v>1052.5277777777778</v>
      </c>
    </row>
    <row r="65" spans="1:57" x14ac:dyDescent="0.25">
      <c r="A65" s="13" t="s">
        <v>12</v>
      </c>
      <c r="B65" s="11">
        <f>SUM(B62:B64)</f>
        <v>143</v>
      </c>
      <c r="C65" s="11">
        <f t="shared" ref="C65:I65" si="93">SUM(C62:C64)</f>
        <v>108</v>
      </c>
      <c r="D65" s="11">
        <f t="shared" si="93"/>
        <v>100</v>
      </c>
      <c r="E65" s="11">
        <f t="shared" si="93"/>
        <v>76</v>
      </c>
      <c r="F65" s="11">
        <f t="shared" si="93"/>
        <v>50</v>
      </c>
      <c r="G65" s="11">
        <f t="shared" si="93"/>
        <v>118</v>
      </c>
      <c r="H65" s="46">
        <f t="shared" si="93"/>
        <v>665</v>
      </c>
      <c r="I65" s="11">
        <f t="shared" si="93"/>
        <v>30</v>
      </c>
      <c r="J65" s="14">
        <f>SUM(J62:J64)</f>
        <v>1290</v>
      </c>
      <c r="K65">
        <f>SUM(B65:H65)</f>
        <v>1260</v>
      </c>
      <c r="AC65" s="13" t="s">
        <v>12</v>
      </c>
      <c r="AD65" s="21">
        <f>SUM(AD62:AD64)</f>
        <v>405284</v>
      </c>
      <c r="AE65" s="21">
        <f t="shared" ref="AE65:AK65" si="94">SUM(AE62:AE64)</f>
        <v>196671</v>
      </c>
      <c r="AF65" s="21">
        <f t="shared" si="94"/>
        <v>104737</v>
      </c>
      <c r="AG65" s="21">
        <f t="shared" si="94"/>
        <v>47800</v>
      </c>
      <c r="AH65" s="21">
        <f t="shared" si="94"/>
        <v>23150</v>
      </c>
      <c r="AI65" s="21">
        <f t="shared" si="94"/>
        <v>54910</v>
      </c>
      <c r="AJ65" s="37">
        <f t="shared" si="94"/>
        <v>303250</v>
      </c>
      <c r="AK65" s="21">
        <f t="shared" si="94"/>
        <v>14500</v>
      </c>
      <c r="AL65" s="22">
        <f>SUM(AL62:AL64)</f>
        <v>1150302</v>
      </c>
      <c r="AV65" s="13" t="s">
        <v>31</v>
      </c>
      <c r="AW65" s="23">
        <f t="shared" si="87"/>
        <v>2834.1538461538462</v>
      </c>
      <c r="AX65" s="23">
        <f t="shared" si="87"/>
        <v>1821.0277777777778</v>
      </c>
      <c r="AY65" s="23">
        <f t="shared" si="87"/>
        <v>1047.3699999999999</v>
      </c>
      <c r="AZ65" s="23">
        <f t="shared" si="87"/>
        <v>628.9473684210526</v>
      </c>
      <c r="BA65" s="23">
        <f t="shared" si="87"/>
        <v>463</v>
      </c>
      <c r="BB65" s="23">
        <f t="shared" si="87"/>
        <v>465.33898305084745</v>
      </c>
      <c r="BC65" s="23">
        <f t="shared" si="87"/>
        <v>456.01503759398497</v>
      </c>
      <c r="BD65" s="23">
        <f>IFERROR(AK65/I65,"-")</f>
        <v>483.33333333333331</v>
      </c>
      <c r="BE65" s="24">
        <f>IFERROR(AL65/J65,"-")</f>
        <v>891.70697674418602</v>
      </c>
    </row>
    <row r="66" spans="1:57" x14ac:dyDescent="0.25">
      <c r="A66" s="13"/>
      <c r="B66" s="11"/>
      <c r="C66" s="11"/>
      <c r="D66" s="11"/>
      <c r="E66" s="11"/>
      <c r="F66" s="11"/>
      <c r="G66" s="11"/>
      <c r="H66" s="46"/>
      <c r="I66" s="11"/>
      <c r="J66" s="14"/>
      <c r="AC66" s="13"/>
      <c r="AD66" s="21"/>
      <c r="AE66" s="21"/>
      <c r="AF66" s="21"/>
      <c r="AG66" s="21"/>
      <c r="AH66" s="21"/>
      <c r="AI66" s="21"/>
      <c r="AJ66" s="37"/>
      <c r="AK66" s="21"/>
      <c r="AL66" s="22"/>
      <c r="AV66" s="13"/>
      <c r="AW66" s="23"/>
      <c r="AX66" s="23"/>
      <c r="AY66" s="23"/>
      <c r="AZ66" s="23"/>
      <c r="BA66" s="23"/>
      <c r="BB66" s="23"/>
      <c r="BC66" s="23"/>
      <c r="BD66" s="23"/>
      <c r="BE66" s="24"/>
    </row>
    <row r="67" spans="1:57" x14ac:dyDescent="0.25">
      <c r="A67" s="10" t="s">
        <v>15</v>
      </c>
      <c r="B67" s="11"/>
      <c r="C67" s="11"/>
      <c r="D67" s="11"/>
      <c r="E67" s="11"/>
      <c r="F67" s="11"/>
      <c r="G67" s="11"/>
      <c r="H67" s="46"/>
      <c r="I67" s="11"/>
      <c r="J67" s="14"/>
      <c r="AC67" s="10" t="s">
        <v>15</v>
      </c>
      <c r="AD67" s="21"/>
      <c r="AE67" s="21"/>
      <c r="AF67" s="21"/>
      <c r="AG67" s="21"/>
      <c r="AH67" s="21"/>
      <c r="AI67" s="21"/>
      <c r="AJ67" s="37"/>
      <c r="AK67" s="21"/>
      <c r="AL67" s="22"/>
      <c r="AV67" s="10" t="s">
        <v>15</v>
      </c>
      <c r="AW67" s="23"/>
      <c r="AX67" s="21"/>
      <c r="AY67" s="21"/>
      <c r="AZ67" s="21"/>
      <c r="BA67" s="21"/>
      <c r="BB67" s="21"/>
      <c r="BC67" s="21"/>
      <c r="BD67" s="21"/>
      <c r="BE67" s="22"/>
    </row>
    <row r="68" spans="1:57" x14ac:dyDescent="0.25">
      <c r="A68" s="13" t="s">
        <v>1</v>
      </c>
      <c r="B68" s="11">
        <v>3</v>
      </c>
      <c r="C68" s="11">
        <v>2</v>
      </c>
      <c r="D68" s="11">
        <v>0</v>
      </c>
      <c r="E68" s="11">
        <v>3</v>
      </c>
      <c r="F68" s="11">
        <v>1</v>
      </c>
      <c r="G68" s="11">
        <v>2</v>
      </c>
      <c r="H68" s="46">
        <v>5</v>
      </c>
      <c r="I68" s="11">
        <v>1</v>
      </c>
      <c r="J68" s="14">
        <f>SUM(B68:I68)</f>
        <v>17</v>
      </c>
      <c r="AC68" s="13" t="s">
        <v>1</v>
      </c>
      <c r="AD68" s="21">
        <v>9790</v>
      </c>
      <c r="AE68" s="21">
        <v>4000</v>
      </c>
      <c r="AF68" s="21">
        <v>0</v>
      </c>
      <c r="AG68" s="21">
        <v>5250</v>
      </c>
      <c r="AH68" s="21">
        <v>2500</v>
      </c>
      <c r="AI68" s="21">
        <v>3000</v>
      </c>
      <c r="AJ68" s="37">
        <v>10500</v>
      </c>
      <c r="AK68" s="21">
        <v>250</v>
      </c>
      <c r="AL68" s="22">
        <f>SUM(AD68:AK68)</f>
        <v>35290</v>
      </c>
      <c r="AV68" s="13" t="s">
        <v>1</v>
      </c>
      <c r="AW68" s="23">
        <f t="shared" ref="AW68:AX71" si="95">IFERROR(AD68/B68,"-")</f>
        <v>3263.3333333333335</v>
      </c>
      <c r="AX68" s="23">
        <f t="shared" si="95"/>
        <v>2000</v>
      </c>
      <c r="AY68" s="23">
        <v>0</v>
      </c>
      <c r="AZ68" s="23">
        <f t="shared" ref="AZ68:BC71" si="96">IFERROR(AG68/E68,"-")</f>
        <v>1750</v>
      </c>
      <c r="BA68" s="23">
        <f t="shared" si="96"/>
        <v>2500</v>
      </c>
      <c r="BB68" s="23">
        <f t="shared" si="96"/>
        <v>1500</v>
      </c>
      <c r="BC68" s="23">
        <f t="shared" si="96"/>
        <v>2100</v>
      </c>
      <c r="BD68" s="23">
        <v>0</v>
      </c>
      <c r="BE68" s="24">
        <f>IFERROR(AL68/J68,"-")</f>
        <v>2075.8823529411766</v>
      </c>
    </row>
    <row r="69" spans="1:57" x14ac:dyDescent="0.25">
      <c r="A69" s="13" t="s">
        <v>0</v>
      </c>
      <c r="B69" s="11">
        <v>37</v>
      </c>
      <c r="C69" s="11">
        <v>17</v>
      </c>
      <c r="D69" s="11">
        <v>17</v>
      </c>
      <c r="E69" s="11">
        <v>17</v>
      </c>
      <c r="F69" s="11">
        <v>15</v>
      </c>
      <c r="G69" s="11">
        <v>21</v>
      </c>
      <c r="H69" s="46">
        <v>181</v>
      </c>
      <c r="I69" s="11">
        <v>8</v>
      </c>
      <c r="J69" s="14">
        <f t="shared" ref="J69:J70" si="97">SUM(B69:I69)</f>
        <v>313</v>
      </c>
      <c r="AC69" s="13" t="s">
        <v>0</v>
      </c>
      <c r="AD69" s="21">
        <v>88535</v>
      </c>
      <c r="AE69" s="21">
        <v>40224</v>
      </c>
      <c r="AF69" s="21">
        <v>30037</v>
      </c>
      <c r="AG69" s="21">
        <v>29884</v>
      </c>
      <c r="AH69" s="21">
        <v>28000</v>
      </c>
      <c r="AI69" s="21">
        <v>34585</v>
      </c>
      <c r="AJ69" s="37">
        <v>347200</v>
      </c>
      <c r="AK69" s="21">
        <v>12750</v>
      </c>
      <c r="AL69" s="22">
        <f t="shared" ref="AL69:AL70" si="98">SUM(AD69:AK69)</f>
        <v>611215</v>
      </c>
      <c r="AV69" s="13" t="s">
        <v>0</v>
      </c>
      <c r="AW69" s="23">
        <f t="shared" si="95"/>
        <v>2392.8378378378379</v>
      </c>
      <c r="AX69" s="23">
        <f t="shared" si="95"/>
        <v>2366.1176470588234</v>
      </c>
      <c r="AY69" s="23">
        <f>IFERROR(AF69/D69,"-")</f>
        <v>1766.8823529411766</v>
      </c>
      <c r="AZ69" s="23">
        <f t="shared" si="96"/>
        <v>1757.8823529411766</v>
      </c>
      <c r="BA69" s="23">
        <f t="shared" si="96"/>
        <v>1866.6666666666667</v>
      </c>
      <c r="BB69" s="23">
        <f t="shared" si="96"/>
        <v>1646.9047619047619</v>
      </c>
      <c r="BC69" s="23">
        <f t="shared" si="96"/>
        <v>1918.232044198895</v>
      </c>
      <c r="BD69" s="23">
        <f>IFERROR(AK69/I69,"-")</f>
        <v>1593.75</v>
      </c>
      <c r="BE69" s="24">
        <f>IFERROR(AL69/J69,"-")</f>
        <v>1952.7635782747604</v>
      </c>
    </row>
    <row r="70" spans="1:57" x14ac:dyDescent="0.25">
      <c r="A70" s="13" t="s">
        <v>11</v>
      </c>
      <c r="B70" s="11">
        <f t="shared" ref="B70:I70" si="99">K70-B68-B69</f>
        <v>4</v>
      </c>
      <c r="C70" s="11">
        <f t="shared" si="99"/>
        <v>1</v>
      </c>
      <c r="D70" s="11">
        <f t="shared" si="99"/>
        <v>1</v>
      </c>
      <c r="E70" s="11">
        <f t="shared" si="99"/>
        <v>1</v>
      </c>
      <c r="F70" s="11">
        <f t="shared" si="99"/>
        <v>1</v>
      </c>
      <c r="G70" s="11">
        <f t="shared" si="99"/>
        <v>3</v>
      </c>
      <c r="H70" s="46">
        <f t="shared" si="99"/>
        <v>9</v>
      </c>
      <c r="I70" s="11">
        <f t="shared" si="99"/>
        <v>0</v>
      </c>
      <c r="J70" s="14">
        <f t="shared" si="97"/>
        <v>20</v>
      </c>
      <c r="K70">
        <v>44</v>
      </c>
      <c r="L70">
        <v>20</v>
      </c>
      <c r="M70">
        <v>18</v>
      </c>
      <c r="N70">
        <v>21</v>
      </c>
      <c r="O70">
        <v>17</v>
      </c>
      <c r="P70">
        <v>26</v>
      </c>
      <c r="Q70" s="44">
        <v>195</v>
      </c>
      <c r="R70">
        <v>9</v>
      </c>
      <c r="AC70" s="13" t="s">
        <v>11</v>
      </c>
      <c r="AD70" s="21">
        <f t="shared" ref="AD70" si="100">AM70-AD68-AD69</f>
        <v>11020</v>
      </c>
      <c r="AE70" s="21">
        <f t="shared" ref="AE70:AK70" si="101">AN70-AE68-AE69</f>
        <v>3300</v>
      </c>
      <c r="AF70" s="21">
        <f t="shared" si="101"/>
        <v>2500</v>
      </c>
      <c r="AG70" s="21">
        <f t="shared" si="101"/>
        <v>500</v>
      </c>
      <c r="AH70" s="21">
        <f t="shared" si="101"/>
        <v>2500</v>
      </c>
      <c r="AI70" s="21">
        <f t="shared" si="101"/>
        <v>6500</v>
      </c>
      <c r="AJ70" s="37">
        <f t="shared" si="101"/>
        <v>19500</v>
      </c>
      <c r="AK70" s="21">
        <f t="shared" si="101"/>
        <v>0</v>
      </c>
      <c r="AL70" s="22">
        <f t="shared" si="98"/>
        <v>45820</v>
      </c>
      <c r="AM70">
        <v>109345</v>
      </c>
      <c r="AN70">
        <v>47524</v>
      </c>
      <c r="AO70">
        <v>32537</v>
      </c>
      <c r="AP70">
        <v>35634</v>
      </c>
      <c r="AQ70">
        <v>33000</v>
      </c>
      <c r="AR70">
        <v>44085</v>
      </c>
      <c r="AS70" s="35">
        <v>377200</v>
      </c>
      <c r="AT70">
        <v>13000</v>
      </c>
      <c r="AV70" s="13" t="s">
        <v>11</v>
      </c>
      <c r="AW70" s="23">
        <f t="shared" si="95"/>
        <v>2755</v>
      </c>
      <c r="AX70" s="23">
        <f t="shared" si="95"/>
        <v>3300</v>
      </c>
      <c r="AY70" s="23">
        <f>IFERROR(AF70/D70,"-")</f>
        <v>2500</v>
      </c>
      <c r="AZ70" s="23">
        <f t="shared" si="96"/>
        <v>500</v>
      </c>
      <c r="BA70" s="23">
        <f t="shared" si="96"/>
        <v>2500</v>
      </c>
      <c r="BB70" s="23">
        <f t="shared" si="96"/>
        <v>2166.6666666666665</v>
      </c>
      <c r="BC70" s="23">
        <f t="shared" si="96"/>
        <v>2166.6666666666665</v>
      </c>
      <c r="BD70" s="23">
        <v>0</v>
      </c>
      <c r="BE70" s="24">
        <f>IFERROR(AL70/J70,"-")</f>
        <v>2291</v>
      </c>
    </row>
    <row r="71" spans="1:57" x14ac:dyDescent="0.25">
      <c r="A71" s="13" t="s">
        <v>12</v>
      </c>
      <c r="B71" s="11">
        <f>SUM(B68:B70)</f>
        <v>44</v>
      </c>
      <c r="C71" s="11">
        <f t="shared" ref="C71:I71" si="102">SUM(C68:C70)</f>
        <v>20</v>
      </c>
      <c r="D71" s="11">
        <f t="shared" si="102"/>
        <v>18</v>
      </c>
      <c r="E71" s="11">
        <f t="shared" si="102"/>
        <v>21</v>
      </c>
      <c r="F71" s="11">
        <f t="shared" si="102"/>
        <v>17</v>
      </c>
      <c r="G71" s="11">
        <f t="shared" si="102"/>
        <v>26</v>
      </c>
      <c r="H71" s="46">
        <f t="shared" si="102"/>
        <v>195</v>
      </c>
      <c r="I71" s="11">
        <f t="shared" si="102"/>
        <v>9</v>
      </c>
      <c r="J71" s="14">
        <f>SUM(J68:J70)</f>
        <v>350</v>
      </c>
      <c r="K71">
        <f>SUM(B71:H71)</f>
        <v>341</v>
      </c>
      <c r="AC71" s="13" t="s">
        <v>12</v>
      </c>
      <c r="AD71" s="21">
        <f>SUM(AD68:AD70)</f>
        <v>109345</v>
      </c>
      <c r="AE71" s="21">
        <f t="shared" ref="AE71:AK71" si="103">SUM(AE68:AE70)</f>
        <v>47524</v>
      </c>
      <c r="AF71" s="21">
        <f t="shared" si="103"/>
        <v>32537</v>
      </c>
      <c r="AG71" s="21">
        <f t="shared" si="103"/>
        <v>35634</v>
      </c>
      <c r="AH71" s="21">
        <f t="shared" si="103"/>
        <v>33000</v>
      </c>
      <c r="AI71" s="21">
        <f t="shared" si="103"/>
        <v>44085</v>
      </c>
      <c r="AJ71" s="37">
        <f t="shared" si="103"/>
        <v>377200</v>
      </c>
      <c r="AK71" s="21">
        <f t="shared" si="103"/>
        <v>13000</v>
      </c>
      <c r="AL71" s="22">
        <f>SUM(AL68:AL70)</f>
        <v>692325</v>
      </c>
      <c r="AV71" s="13" t="s">
        <v>31</v>
      </c>
      <c r="AW71" s="23">
        <f t="shared" si="95"/>
        <v>2485.1136363636365</v>
      </c>
      <c r="AX71" s="23">
        <f t="shared" si="95"/>
        <v>2376.1999999999998</v>
      </c>
      <c r="AY71" s="23">
        <f>IFERROR(AF71/D71,"-")</f>
        <v>1807.6111111111111</v>
      </c>
      <c r="AZ71" s="23">
        <f t="shared" si="96"/>
        <v>1696.8571428571429</v>
      </c>
      <c r="BA71" s="23">
        <f t="shared" si="96"/>
        <v>1941.1764705882354</v>
      </c>
      <c r="BB71" s="23">
        <f t="shared" si="96"/>
        <v>1695.5769230769231</v>
      </c>
      <c r="BC71" s="23">
        <f t="shared" si="96"/>
        <v>1934.3589743589744</v>
      </c>
      <c r="BD71" s="23">
        <f>IFERROR(AK71/I71,"-")</f>
        <v>1444.4444444444443</v>
      </c>
      <c r="BE71" s="24">
        <f>IFERROR(AL71/J71,"-")</f>
        <v>1978.0714285714287</v>
      </c>
    </row>
    <row r="72" spans="1:57" x14ac:dyDescent="0.25">
      <c r="A72" s="13"/>
      <c r="B72" s="11"/>
      <c r="C72" s="11"/>
      <c r="D72" s="11"/>
      <c r="E72" s="11"/>
      <c r="F72" s="11"/>
      <c r="G72" s="11"/>
      <c r="H72" s="46"/>
      <c r="I72" s="11"/>
      <c r="J72" s="14"/>
      <c r="AC72" s="13"/>
      <c r="AD72" s="21"/>
      <c r="AE72" s="21"/>
      <c r="AF72" s="21"/>
      <c r="AG72" s="21"/>
      <c r="AH72" s="21"/>
      <c r="AI72" s="21"/>
      <c r="AJ72" s="37"/>
      <c r="AK72" s="21"/>
      <c r="AL72" s="22"/>
      <c r="AV72" s="13"/>
      <c r="AW72" s="23"/>
      <c r="AX72" s="23"/>
      <c r="AY72" s="23"/>
      <c r="AZ72" s="23"/>
      <c r="BA72" s="23"/>
      <c r="BB72" s="23"/>
      <c r="BC72" s="23"/>
      <c r="BD72" s="23"/>
      <c r="BE72" s="24"/>
    </row>
    <row r="73" spans="1:57" x14ac:dyDescent="0.25">
      <c r="A73" s="15" t="s">
        <v>25</v>
      </c>
      <c r="B73" s="11"/>
      <c r="C73" s="11"/>
      <c r="D73" s="11"/>
      <c r="E73" s="11"/>
      <c r="F73" s="11"/>
      <c r="G73" s="11"/>
      <c r="H73" s="46"/>
      <c r="I73" s="11"/>
      <c r="J73" s="14"/>
      <c r="AC73" s="15" t="s">
        <v>25</v>
      </c>
      <c r="AD73" s="21"/>
      <c r="AE73" s="21"/>
      <c r="AF73" s="21"/>
      <c r="AG73" s="21"/>
      <c r="AH73" s="21"/>
      <c r="AI73" s="21"/>
      <c r="AJ73" s="37"/>
      <c r="AK73" s="21"/>
      <c r="AL73" s="22"/>
      <c r="AV73" s="15" t="s">
        <v>25</v>
      </c>
      <c r="AW73" s="23"/>
      <c r="AX73" s="23"/>
      <c r="AY73" s="23"/>
      <c r="AZ73" s="23"/>
      <c r="BA73" s="23"/>
      <c r="BB73" s="23"/>
      <c r="BC73" s="23"/>
      <c r="BD73" s="23"/>
      <c r="BE73" s="24"/>
    </row>
    <row r="74" spans="1:57" x14ac:dyDescent="0.25">
      <c r="A74" s="13" t="s">
        <v>1</v>
      </c>
      <c r="B74" s="11">
        <f>B44+B50+B56+B62+B68</f>
        <v>273</v>
      </c>
      <c r="C74" s="11">
        <f t="shared" ref="C74:J74" si="104">C44+C50+C56+C62+C68</f>
        <v>395</v>
      </c>
      <c r="D74" s="11">
        <f t="shared" si="104"/>
        <v>255</v>
      </c>
      <c r="E74" s="11">
        <f t="shared" si="104"/>
        <v>164</v>
      </c>
      <c r="F74" s="11">
        <f t="shared" si="104"/>
        <v>111</v>
      </c>
      <c r="G74" s="11">
        <f t="shared" si="104"/>
        <v>131</v>
      </c>
      <c r="H74" s="46">
        <f t="shared" si="104"/>
        <v>332</v>
      </c>
      <c r="I74" s="11">
        <f t="shared" si="104"/>
        <v>2</v>
      </c>
      <c r="J74" s="16">
        <f t="shared" si="104"/>
        <v>1663</v>
      </c>
      <c r="AC74" s="13" t="s">
        <v>1</v>
      </c>
      <c r="AD74" s="23">
        <f>AD44+AD50+AD56+AD62+AD68</f>
        <v>766405.25</v>
      </c>
      <c r="AE74" s="23">
        <f t="shared" ref="AE74:AL74" si="105">AE44+AE50+AE56+AE62+AE68</f>
        <v>298749</v>
      </c>
      <c r="AF74" s="23">
        <f t="shared" si="105"/>
        <v>168693</v>
      </c>
      <c r="AG74" s="23">
        <f t="shared" si="105"/>
        <v>76550</v>
      </c>
      <c r="AH74" s="23">
        <f t="shared" si="105"/>
        <v>47710</v>
      </c>
      <c r="AI74" s="23">
        <f t="shared" si="105"/>
        <v>54000</v>
      </c>
      <c r="AJ74" s="38">
        <f t="shared" si="105"/>
        <v>140108.27000000002</v>
      </c>
      <c r="AK74" s="23">
        <f t="shared" si="105"/>
        <v>750</v>
      </c>
      <c r="AL74" s="24">
        <f t="shared" si="105"/>
        <v>1552965.52</v>
      </c>
      <c r="AV74" s="13" t="s">
        <v>1</v>
      </c>
      <c r="AW74" s="23">
        <f t="shared" ref="AW74:BE76" si="106">AD74/B74</f>
        <v>2807.3452380952381</v>
      </c>
      <c r="AX74" s="23">
        <f t="shared" si="106"/>
        <v>756.32658227848106</v>
      </c>
      <c r="AY74" s="23">
        <f t="shared" si="106"/>
        <v>661.5411764705882</v>
      </c>
      <c r="AZ74" s="23">
        <f t="shared" si="106"/>
        <v>466.76829268292681</v>
      </c>
      <c r="BA74" s="23">
        <f t="shared" si="106"/>
        <v>429.81981981981983</v>
      </c>
      <c r="BB74" s="23">
        <f t="shared" si="106"/>
        <v>412.21374045801525</v>
      </c>
      <c r="BC74" s="23">
        <f t="shared" si="106"/>
        <v>422.01286144578319</v>
      </c>
      <c r="BD74" s="23">
        <f t="shared" si="106"/>
        <v>375</v>
      </c>
      <c r="BE74" s="24">
        <f t="shared" si="106"/>
        <v>933.83374624173177</v>
      </c>
    </row>
    <row r="75" spans="1:57" x14ac:dyDescent="0.25">
      <c r="A75" s="13" t="s">
        <v>0</v>
      </c>
      <c r="B75" s="11">
        <f t="shared" ref="B75:J75" si="107">B45+B51+B57+B63+B69</f>
        <v>473</v>
      </c>
      <c r="C75" s="11">
        <f t="shared" si="107"/>
        <v>655</v>
      </c>
      <c r="D75" s="11">
        <f t="shared" si="107"/>
        <v>577</v>
      </c>
      <c r="E75" s="11">
        <f t="shared" si="107"/>
        <v>498</v>
      </c>
      <c r="F75" s="11">
        <f t="shared" si="107"/>
        <v>407</v>
      </c>
      <c r="G75" s="11">
        <f t="shared" si="107"/>
        <v>667</v>
      </c>
      <c r="H75" s="46">
        <f t="shared" si="107"/>
        <v>3498</v>
      </c>
      <c r="I75" s="11">
        <f t="shared" si="107"/>
        <v>98</v>
      </c>
      <c r="J75" s="16">
        <f t="shared" si="107"/>
        <v>6873</v>
      </c>
      <c r="AC75" s="13" t="s">
        <v>0</v>
      </c>
      <c r="AD75" s="23">
        <f t="shared" ref="AD75:AL75" si="108">AD45+AD51+AD57+AD63+AD69</f>
        <v>1322367</v>
      </c>
      <c r="AE75" s="23">
        <f t="shared" si="108"/>
        <v>729325.25</v>
      </c>
      <c r="AF75" s="23">
        <f t="shared" si="108"/>
        <v>455880</v>
      </c>
      <c r="AG75" s="23">
        <f t="shared" si="108"/>
        <v>275082</v>
      </c>
      <c r="AH75" s="23">
        <f t="shared" si="108"/>
        <v>204095</v>
      </c>
      <c r="AI75" s="23">
        <f t="shared" si="108"/>
        <v>315580</v>
      </c>
      <c r="AJ75" s="38">
        <f t="shared" si="108"/>
        <v>1774804.55</v>
      </c>
      <c r="AK75" s="23">
        <f t="shared" si="108"/>
        <v>53000</v>
      </c>
      <c r="AL75" s="24">
        <f t="shared" si="108"/>
        <v>5130133.8</v>
      </c>
      <c r="AV75" s="13" t="s">
        <v>0</v>
      </c>
      <c r="AW75" s="23">
        <f t="shared" si="106"/>
        <v>2795.7019027484143</v>
      </c>
      <c r="AX75" s="23">
        <f t="shared" si="106"/>
        <v>1113.4736641221375</v>
      </c>
      <c r="AY75" s="23">
        <f t="shared" si="106"/>
        <v>790.08665511265167</v>
      </c>
      <c r="AZ75" s="23">
        <f t="shared" si="106"/>
        <v>552.37349397590367</v>
      </c>
      <c r="BA75" s="23">
        <f t="shared" si="106"/>
        <v>501.46191646191647</v>
      </c>
      <c r="BB75" s="23">
        <f t="shared" si="106"/>
        <v>473.13343328335833</v>
      </c>
      <c r="BC75" s="23">
        <f t="shared" si="106"/>
        <v>507.37694396798173</v>
      </c>
      <c r="BD75" s="23">
        <f t="shared" si="106"/>
        <v>540.81632653061229</v>
      </c>
      <c r="BE75" s="24">
        <f t="shared" si="106"/>
        <v>746.41841990397199</v>
      </c>
    </row>
    <row r="76" spans="1:57" x14ac:dyDescent="0.25">
      <c r="A76" s="13" t="s">
        <v>11</v>
      </c>
      <c r="B76" s="11">
        <f t="shared" ref="B76:J76" si="109">B46+B52+B58+B64+B70</f>
        <v>121</v>
      </c>
      <c r="C76" s="11">
        <f t="shared" si="109"/>
        <v>130</v>
      </c>
      <c r="D76" s="11">
        <f t="shared" si="109"/>
        <v>90</v>
      </c>
      <c r="E76" s="11">
        <f t="shared" si="109"/>
        <v>63</v>
      </c>
      <c r="F76" s="11">
        <f t="shared" si="109"/>
        <v>49</v>
      </c>
      <c r="G76" s="11">
        <f t="shared" si="109"/>
        <v>81</v>
      </c>
      <c r="H76" s="46">
        <f t="shared" si="109"/>
        <v>305</v>
      </c>
      <c r="I76" s="11">
        <f t="shared" si="109"/>
        <v>9</v>
      </c>
      <c r="J76" s="16">
        <f t="shared" si="109"/>
        <v>848</v>
      </c>
      <c r="K76">
        <v>867</v>
      </c>
      <c r="L76">
        <v>1180</v>
      </c>
      <c r="M76">
        <v>922</v>
      </c>
      <c r="N76">
        <v>725</v>
      </c>
      <c r="O76">
        <v>567</v>
      </c>
      <c r="P76">
        <v>879</v>
      </c>
      <c r="Q76" s="44">
        <v>4135</v>
      </c>
      <c r="R76">
        <v>109</v>
      </c>
      <c r="AC76" s="13" t="s">
        <v>11</v>
      </c>
      <c r="AD76" s="23">
        <f t="shared" ref="AD76:AL76" si="110">AD46+AD52+AD58+AD64+AD70</f>
        <v>321794</v>
      </c>
      <c r="AE76" s="23">
        <f t="shared" si="110"/>
        <v>129831</v>
      </c>
      <c r="AF76" s="23">
        <f t="shared" si="110"/>
        <v>67613</v>
      </c>
      <c r="AG76" s="23">
        <f t="shared" si="110"/>
        <v>31300</v>
      </c>
      <c r="AH76" s="23">
        <f t="shared" si="110"/>
        <v>25050</v>
      </c>
      <c r="AI76" s="23">
        <f t="shared" si="110"/>
        <v>39194.22</v>
      </c>
      <c r="AJ76" s="38">
        <f t="shared" si="110"/>
        <v>140500.00000000006</v>
      </c>
      <c r="AK76" s="23">
        <f t="shared" si="110"/>
        <v>4250</v>
      </c>
      <c r="AL76" s="24">
        <f t="shared" si="110"/>
        <v>759532.22000000009</v>
      </c>
      <c r="AM76">
        <v>2410566.25</v>
      </c>
      <c r="AN76">
        <v>1157905.25</v>
      </c>
      <c r="AO76">
        <v>692186</v>
      </c>
      <c r="AP76">
        <v>382932</v>
      </c>
      <c r="AQ76">
        <v>276855</v>
      </c>
      <c r="AR76">
        <v>2260190.13</v>
      </c>
      <c r="AV76" s="13" t="s">
        <v>11</v>
      </c>
      <c r="AW76" s="23">
        <f t="shared" si="106"/>
        <v>2659.4545454545455</v>
      </c>
      <c r="AX76" s="23">
        <f t="shared" si="106"/>
        <v>998.7</v>
      </c>
      <c r="AY76" s="23">
        <f t="shared" si="106"/>
        <v>751.25555555555559</v>
      </c>
      <c r="AZ76" s="23">
        <f t="shared" si="106"/>
        <v>496.82539682539681</v>
      </c>
      <c r="BA76" s="23">
        <f t="shared" si="106"/>
        <v>511.22448979591837</v>
      </c>
      <c r="BB76" s="23">
        <f t="shared" si="106"/>
        <v>483.8792592592593</v>
      </c>
      <c r="BC76" s="23">
        <f t="shared" si="106"/>
        <v>460.65573770491824</v>
      </c>
      <c r="BD76" s="23">
        <f t="shared" si="106"/>
        <v>472.22222222222223</v>
      </c>
      <c r="BE76" s="24">
        <f t="shared" si="106"/>
        <v>895.67478773584912</v>
      </c>
    </row>
    <row r="77" spans="1:57" x14ac:dyDescent="0.25">
      <c r="A77" s="15" t="s">
        <v>2</v>
      </c>
      <c r="B77" s="11">
        <f t="shared" ref="B77:J77" si="111">B47+B53+B59+B65+B71</f>
        <v>867</v>
      </c>
      <c r="C77" s="11">
        <f t="shared" si="111"/>
        <v>1180</v>
      </c>
      <c r="D77" s="11">
        <f t="shared" si="111"/>
        <v>922</v>
      </c>
      <c r="E77" s="11">
        <f t="shared" si="111"/>
        <v>725</v>
      </c>
      <c r="F77" s="11">
        <f t="shared" si="111"/>
        <v>567</v>
      </c>
      <c r="G77" s="11">
        <f t="shared" si="111"/>
        <v>879</v>
      </c>
      <c r="H77" s="46">
        <f t="shared" si="111"/>
        <v>4135</v>
      </c>
      <c r="I77" s="11">
        <f t="shared" si="111"/>
        <v>109</v>
      </c>
      <c r="J77" s="14">
        <f t="shared" si="111"/>
        <v>9384</v>
      </c>
      <c r="AC77" s="15" t="s">
        <v>2</v>
      </c>
      <c r="AD77" s="21">
        <f t="shared" ref="AD77:AL77" si="112">AD47+AD53+AD59+AD65+AD71</f>
        <v>2410566.25</v>
      </c>
      <c r="AE77" s="21">
        <f t="shared" si="112"/>
        <v>1157905.25</v>
      </c>
      <c r="AF77" s="21">
        <f t="shared" si="112"/>
        <v>692186</v>
      </c>
      <c r="AG77" s="21">
        <f t="shared" si="112"/>
        <v>382932</v>
      </c>
      <c r="AH77" s="21">
        <f t="shared" si="112"/>
        <v>276855</v>
      </c>
      <c r="AI77" s="21">
        <f t="shared" si="112"/>
        <v>408774.22</v>
      </c>
      <c r="AJ77" s="37">
        <f t="shared" si="112"/>
        <v>2055412.82</v>
      </c>
      <c r="AK77" s="21">
        <f t="shared" si="112"/>
        <v>58000</v>
      </c>
      <c r="AL77" s="22">
        <f t="shared" si="112"/>
        <v>7442631.54</v>
      </c>
      <c r="AV77" s="15" t="s">
        <v>31</v>
      </c>
      <c r="AW77" s="23">
        <f t="shared" ref="AW77:BE77" si="113">IFERROR(AD77/B77,"-")</f>
        <v>2780.3532295271048</v>
      </c>
      <c r="AX77" s="23">
        <f t="shared" si="113"/>
        <v>981.27563559322039</v>
      </c>
      <c r="AY77" s="23">
        <f t="shared" si="113"/>
        <v>750.74403470715833</v>
      </c>
      <c r="AZ77" s="23">
        <f t="shared" si="113"/>
        <v>528.18206896551726</v>
      </c>
      <c r="BA77" s="23">
        <f t="shared" si="113"/>
        <v>488.28042328042329</v>
      </c>
      <c r="BB77" s="23">
        <f t="shared" si="113"/>
        <v>465.04461888509667</v>
      </c>
      <c r="BC77" s="23">
        <f t="shared" si="113"/>
        <v>497.07686094316807</v>
      </c>
      <c r="BD77" s="23">
        <f t="shared" si="113"/>
        <v>532.11009174311926</v>
      </c>
      <c r="BE77" s="24">
        <f t="shared" si="113"/>
        <v>793.11930306905367</v>
      </c>
    </row>
    <row r="78" spans="1:57" x14ac:dyDescent="0.25">
      <c r="S78" s="10"/>
      <c r="AC78" s="10"/>
      <c r="AD78" s="21"/>
      <c r="AE78" s="21"/>
      <c r="AF78" s="21"/>
      <c r="AG78" s="21"/>
      <c r="AH78" s="21"/>
      <c r="AI78" s="21"/>
      <c r="AJ78" s="37"/>
      <c r="AK78" s="21"/>
      <c r="AL78" s="22"/>
      <c r="AV78" s="10"/>
      <c r="AW78" s="23"/>
      <c r="AX78" s="23"/>
      <c r="AY78" s="23"/>
      <c r="AZ78" s="23"/>
      <c r="BA78" s="23"/>
      <c r="BB78" s="23"/>
      <c r="BC78" s="23"/>
      <c r="BD78" s="23"/>
      <c r="BE78" s="24"/>
    </row>
    <row r="79" spans="1:57" x14ac:dyDescent="0.25">
      <c r="A79" s="30" t="s">
        <v>29</v>
      </c>
      <c r="B79" s="31">
        <f t="shared" ref="B79:J79" si="114">B77/B155</f>
        <v>0.29681615884970902</v>
      </c>
      <c r="C79" s="31">
        <f t="shared" si="114"/>
        <v>0.38995373430270985</v>
      </c>
      <c r="D79" s="31">
        <f t="shared" si="114"/>
        <v>0.43144595226953675</v>
      </c>
      <c r="E79" s="31">
        <f t="shared" si="114"/>
        <v>0.43206197854588796</v>
      </c>
      <c r="F79" s="31">
        <f t="shared" si="114"/>
        <v>0.44055944055944057</v>
      </c>
      <c r="G79" s="31">
        <f t="shared" si="114"/>
        <v>0.42961876832844575</v>
      </c>
      <c r="H79" s="47">
        <f t="shared" si="114"/>
        <v>0.33122396667734699</v>
      </c>
      <c r="I79" s="31">
        <f t="shared" si="114"/>
        <v>0.16100443131462333</v>
      </c>
      <c r="J79" s="32">
        <f t="shared" si="114"/>
        <v>0.35740402193784276</v>
      </c>
      <c r="AC79" s="30" t="s">
        <v>29</v>
      </c>
      <c r="AD79" s="33">
        <f t="shared" ref="AD79:AL79" si="115">AD77/AD155</f>
        <v>0.14014800891591256</v>
      </c>
      <c r="AE79" s="33">
        <f t="shared" si="115"/>
        <v>0.15155652815921333</v>
      </c>
      <c r="AF79" s="33">
        <f t="shared" si="115"/>
        <v>0.19459005102399393</v>
      </c>
      <c r="AG79" s="33">
        <f t="shared" si="115"/>
        <v>0.23630265687142668</v>
      </c>
      <c r="AH79" s="33">
        <f t="shared" si="115"/>
        <v>0.25669399679752553</v>
      </c>
      <c r="AI79" s="33">
        <f t="shared" si="115"/>
        <v>0.26516416610645471</v>
      </c>
      <c r="AJ79" s="39">
        <f t="shared" si="115"/>
        <v>0.18087468144796015</v>
      </c>
      <c r="AK79" s="33">
        <f t="shared" si="115"/>
        <v>7.5287813628911557E-2</v>
      </c>
      <c r="AL79" s="34">
        <f t="shared" si="115"/>
        <v>0.16623352050701118</v>
      </c>
      <c r="AV79" s="10"/>
      <c r="AW79" s="23"/>
      <c r="AX79" s="21"/>
      <c r="AY79" s="21"/>
      <c r="AZ79" s="21"/>
      <c r="BA79" s="21"/>
      <c r="BB79" s="21"/>
      <c r="BC79" s="21"/>
      <c r="BD79" s="21"/>
      <c r="BE79" s="22"/>
    </row>
    <row r="80" spans="1:57" x14ac:dyDescent="0.25">
      <c r="A80" s="57" t="s">
        <v>17</v>
      </c>
      <c r="B80" s="59" t="s">
        <v>23</v>
      </c>
      <c r="C80" s="59"/>
      <c r="D80" s="59"/>
      <c r="E80" s="59"/>
      <c r="F80" s="59"/>
      <c r="G80" s="59"/>
      <c r="H80" s="59"/>
      <c r="I80" s="59"/>
      <c r="J80" s="60"/>
      <c r="AC80" s="57" t="s">
        <v>17</v>
      </c>
      <c r="AD80" s="59" t="s">
        <v>23</v>
      </c>
      <c r="AE80" s="59"/>
      <c r="AF80" s="59"/>
      <c r="AG80" s="59"/>
      <c r="AH80" s="59"/>
      <c r="AI80" s="59"/>
      <c r="AJ80" s="59"/>
      <c r="AK80" s="59"/>
      <c r="AL80" s="60"/>
      <c r="AV80" s="57" t="s">
        <v>17</v>
      </c>
      <c r="AW80" s="59" t="s">
        <v>23</v>
      </c>
      <c r="AX80" s="59"/>
      <c r="AY80" s="59"/>
      <c r="AZ80" s="59"/>
      <c r="BA80" s="59"/>
      <c r="BB80" s="59"/>
      <c r="BC80" s="59"/>
      <c r="BD80" s="59"/>
      <c r="BE80" s="60"/>
    </row>
    <row r="81" spans="1:57" ht="30" x14ac:dyDescent="0.25">
      <c r="A81" s="58"/>
      <c r="B81" s="8">
        <v>0</v>
      </c>
      <c r="C81" s="8" t="s">
        <v>4</v>
      </c>
      <c r="D81" s="8" t="s">
        <v>5</v>
      </c>
      <c r="E81" s="8" t="s">
        <v>6</v>
      </c>
      <c r="F81" s="8" t="s">
        <v>7</v>
      </c>
      <c r="G81" s="8" t="s">
        <v>8</v>
      </c>
      <c r="H81" s="36" t="s">
        <v>9</v>
      </c>
      <c r="I81" s="8" t="s">
        <v>22</v>
      </c>
      <c r="J81" s="9" t="s">
        <v>24</v>
      </c>
      <c r="AC81" s="58"/>
      <c r="AD81" s="8">
        <v>0</v>
      </c>
      <c r="AE81" s="8" t="s">
        <v>4</v>
      </c>
      <c r="AF81" s="8" t="s">
        <v>5</v>
      </c>
      <c r="AG81" s="8" t="s">
        <v>6</v>
      </c>
      <c r="AH81" s="8" t="s">
        <v>7</v>
      </c>
      <c r="AI81" s="8" t="s">
        <v>8</v>
      </c>
      <c r="AJ81" s="36" t="s">
        <v>9</v>
      </c>
      <c r="AK81" s="8" t="s">
        <v>22</v>
      </c>
      <c r="AL81" s="9" t="s">
        <v>24</v>
      </c>
      <c r="AV81" s="58"/>
      <c r="AW81" s="8">
        <v>0</v>
      </c>
      <c r="AX81" s="8" t="s">
        <v>4</v>
      </c>
      <c r="AY81" s="8" t="s">
        <v>5</v>
      </c>
      <c r="AZ81" s="8" t="s">
        <v>6</v>
      </c>
      <c r="BA81" s="8" t="s">
        <v>7</v>
      </c>
      <c r="BB81" s="8" t="s">
        <v>8</v>
      </c>
      <c r="BC81" s="8" t="s">
        <v>9</v>
      </c>
      <c r="BD81" s="8" t="s">
        <v>22</v>
      </c>
      <c r="BE81" s="9" t="s">
        <v>24</v>
      </c>
    </row>
    <row r="82" spans="1:57" x14ac:dyDescent="0.25">
      <c r="A82" s="10" t="s">
        <v>21</v>
      </c>
      <c r="B82" s="11"/>
      <c r="C82" s="11"/>
      <c r="D82" s="11"/>
      <c r="E82" s="11"/>
      <c r="F82" s="11"/>
      <c r="G82" s="11"/>
      <c r="H82" s="46"/>
      <c r="I82" s="11"/>
      <c r="J82" s="12"/>
      <c r="AC82" s="10" t="s">
        <v>21</v>
      </c>
      <c r="AD82" s="21"/>
      <c r="AE82" s="21"/>
      <c r="AF82" s="21"/>
      <c r="AG82" s="21"/>
      <c r="AH82" s="21"/>
      <c r="AI82" s="21"/>
      <c r="AJ82" s="37"/>
      <c r="AK82" s="21"/>
      <c r="AL82" s="22"/>
      <c r="AV82" s="10" t="s">
        <v>21</v>
      </c>
      <c r="AW82" s="23"/>
      <c r="AX82" s="21"/>
      <c r="AY82" s="21"/>
      <c r="AZ82" s="21"/>
      <c r="BA82" s="21"/>
      <c r="BB82" s="21"/>
      <c r="BC82" s="21"/>
      <c r="BD82" s="21"/>
      <c r="BE82" s="22"/>
    </row>
    <row r="83" spans="1:57" x14ac:dyDescent="0.25">
      <c r="A83" s="13" t="s">
        <v>1</v>
      </c>
      <c r="B83" s="11">
        <v>1</v>
      </c>
      <c r="C83" s="11">
        <v>15</v>
      </c>
      <c r="D83" s="11">
        <v>8</v>
      </c>
      <c r="E83" s="11">
        <v>6</v>
      </c>
      <c r="F83" s="11">
        <v>5</v>
      </c>
      <c r="G83" s="11">
        <v>4</v>
      </c>
      <c r="H83" s="46">
        <v>20</v>
      </c>
      <c r="I83" s="11">
        <v>0</v>
      </c>
      <c r="J83" s="14">
        <f>SUM(B83:I83)</f>
        <v>59</v>
      </c>
      <c r="AC83" s="13" t="s">
        <v>1</v>
      </c>
      <c r="AD83" s="21">
        <v>500</v>
      </c>
      <c r="AE83" s="21">
        <v>5241</v>
      </c>
      <c r="AF83" s="21">
        <v>4333</v>
      </c>
      <c r="AG83" s="21">
        <v>4416</v>
      </c>
      <c r="AH83" s="21">
        <v>3333</v>
      </c>
      <c r="AI83" s="21">
        <v>2500</v>
      </c>
      <c r="AJ83" s="37">
        <v>12666</v>
      </c>
      <c r="AK83" s="21">
        <v>0</v>
      </c>
      <c r="AL83" s="22">
        <f>SUM(AD83:AK83)</f>
        <v>32989</v>
      </c>
      <c r="AV83" s="13" t="s">
        <v>1</v>
      </c>
      <c r="AW83" s="23">
        <f t="shared" ref="AW83:BC83" si="116">IFERROR(AD83/B83,"-")</f>
        <v>500</v>
      </c>
      <c r="AX83" s="23">
        <f t="shared" si="116"/>
        <v>349.4</v>
      </c>
      <c r="AY83" s="23">
        <f t="shared" si="116"/>
        <v>541.625</v>
      </c>
      <c r="AZ83" s="23">
        <f t="shared" si="116"/>
        <v>736</v>
      </c>
      <c r="BA83" s="23">
        <f t="shared" si="116"/>
        <v>666.6</v>
      </c>
      <c r="BB83" s="23">
        <f t="shared" si="116"/>
        <v>625</v>
      </c>
      <c r="BC83" s="23">
        <f t="shared" si="116"/>
        <v>633.29999999999995</v>
      </c>
      <c r="BD83" s="23">
        <v>0</v>
      </c>
      <c r="BE83" s="24">
        <f>IFERROR(AL83/J83,"-")</f>
        <v>559.13559322033893</v>
      </c>
    </row>
    <row r="84" spans="1:57" x14ac:dyDescent="0.25">
      <c r="A84" s="13" t="s">
        <v>0</v>
      </c>
      <c r="B84" s="11">
        <v>0</v>
      </c>
      <c r="C84" s="11">
        <v>16</v>
      </c>
      <c r="D84" s="11">
        <v>19</v>
      </c>
      <c r="E84" s="11">
        <v>9</v>
      </c>
      <c r="F84" s="11">
        <v>10</v>
      </c>
      <c r="G84" s="11">
        <v>11</v>
      </c>
      <c r="H84" s="46">
        <v>53</v>
      </c>
      <c r="I84" s="11">
        <v>4</v>
      </c>
      <c r="J84" s="14">
        <f t="shared" ref="J84:J85" si="117">SUM(B84:I84)</f>
        <v>122</v>
      </c>
      <c r="AC84" s="13" t="s">
        <v>0</v>
      </c>
      <c r="AD84" s="21">
        <v>0</v>
      </c>
      <c r="AE84" s="21">
        <v>6142</v>
      </c>
      <c r="AF84" s="21">
        <v>14831</v>
      </c>
      <c r="AG84" s="21">
        <v>7667</v>
      </c>
      <c r="AH84" s="21">
        <v>7500</v>
      </c>
      <c r="AI84" s="21">
        <v>8167</v>
      </c>
      <c r="AJ84" s="37">
        <v>38081</v>
      </c>
      <c r="AK84" s="21">
        <v>2500</v>
      </c>
      <c r="AL84" s="22">
        <f t="shared" ref="AL84:AL85" si="118">SUM(AD84:AK84)</f>
        <v>84888</v>
      </c>
      <c r="AV84" s="13" t="s">
        <v>0</v>
      </c>
      <c r="AW84" s="23">
        <v>0</v>
      </c>
      <c r="AX84" s="23">
        <f t="shared" ref="AX84:BD84" si="119">IFERROR(AE84/C84,"-")</f>
        <v>383.875</v>
      </c>
      <c r="AY84" s="23">
        <f t="shared" si="119"/>
        <v>780.57894736842104</v>
      </c>
      <c r="AZ84" s="23">
        <f t="shared" si="119"/>
        <v>851.88888888888891</v>
      </c>
      <c r="BA84" s="23">
        <f t="shared" si="119"/>
        <v>750</v>
      </c>
      <c r="BB84" s="23">
        <f t="shared" si="119"/>
        <v>742.4545454545455</v>
      </c>
      <c r="BC84" s="23">
        <f t="shared" si="119"/>
        <v>718.5094339622641</v>
      </c>
      <c r="BD84" s="23">
        <f t="shared" si="119"/>
        <v>625</v>
      </c>
      <c r="BE84" s="24">
        <f>IFERROR(AL84/J84,"-")</f>
        <v>695.80327868852464</v>
      </c>
    </row>
    <row r="85" spans="1:57" x14ac:dyDescent="0.25">
      <c r="A85" s="13" t="s">
        <v>11</v>
      </c>
      <c r="B85" s="11">
        <f t="shared" ref="B85" si="120">K85-B83-B84</f>
        <v>0</v>
      </c>
      <c r="C85" s="11">
        <f t="shared" ref="C85" si="121">L85-C83-C84</f>
        <v>6</v>
      </c>
      <c r="D85" s="11">
        <f t="shared" ref="D85" si="122">M85-D83-D84</f>
        <v>3</v>
      </c>
      <c r="E85" s="11">
        <f t="shared" ref="E85" si="123">N85-E83-E84</f>
        <v>1</v>
      </c>
      <c r="F85" s="11">
        <f t="shared" ref="F85" si="124">O85-F83-F84</f>
        <v>1</v>
      </c>
      <c r="G85" s="11">
        <f t="shared" ref="G85" si="125">P85-G83-G84</f>
        <v>4</v>
      </c>
      <c r="H85" s="46">
        <f t="shared" ref="H85:I85" si="126">Q85-H83-H84</f>
        <v>5</v>
      </c>
      <c r="I85" s="11">
        <f t="shared" si="126"/>
        <v>0</v>
      </c>
      <c r="J85" s="14">
        <f t="shared" si="117"/>
        <v>20</v>
      </c>
      <c r="K85">
        <v>1</v>
      </c>
      <c r="L85">
        <v>37</v>
      </c>
      <c r="M85">
        <v>30</v>
      </c>
      <c r="N85">
        <v>16</v>
      </c>
      <c r="O85">
        <v>16</v>
      </c>
      <c r="P85">
        <v>19</v>
      </c>
      <c r="Q85" s="44">
        <v>78</v>
      </c>
      <c r="R85">
        <v>4</v>
      </c>
      <c r="AC85" s="13" t="s">
        <v>11</v>
      </c>
      <c r="AD85" s="21">
        <f t="shared" ref="AD85" si="127">AM85-AD83-AD84</f>
        <v>0</v>
      </c>
      <c r="AE85" s="21">
        <f t="shared" ref="AE85:AK85" si="128">AN85-AE83-AE84</f>
        <v>3032</v>
      </c>
      <c r="AF85" s="21">
        <f t="shared" si="128"/>
        <v>2666</v>
      </c>
      <c r="AG85" s="21">
        <f t="shared" si="128"/>
        <v>667</v>
      </c>
      <c r="AH85" s="21">
        <f t="shared" si="128"/>
        <v>1000</v>
      </c>
      <c r="AI85" s="21">
        <f t="shared" si="128"/>
        <v>3167</v>
      </c>
      <c r="AJ85" s="37">
        <f t="shared" si="128"/>
        <v>3332</v>
      </c>
      <c r="AK85" s="21">
        <f t="shared" si="128"/>
        <v>0</v>
      </c>
      <c r="AL85" s="22">
        <f t="shared" si="118"/>
        <v>13864</v>
      </c>
      <c r="AM85">
        <v>500</v>
      </c>
      <c r="AN85">
        <v>14415</v>
      </c>
      <c r="AO85">
        <v>21830</v>
      </c>
      <c r="AP85">
        <v>12750</v>
      </c>
      <c r="AQ85">
        <v>11833</v>
      </c>
      <c r="AR85">
        <v>13834</v>
      </c>
      <c r="AS85" s="35">
        <v>54079</v>
      </c>
      <c r="AT85">
        <v>2500</v>
      </c>
      <c r="AV85" s="13" t="s">
        <v>11</v>
      </c>
      <c r="AW85" s="23">
        <v>0</v>
      </c>
      <c r="AX85" s="23">
        <f t="shared" ref="AX85:BC86" si="129">IFERROR(AE85/C85,"-")</f>
        <v>505.33333333333331</v>
      </c>
      <c r="AY85" s="23">
        <f t="shared" si="129"/>
        <v>888.66666666666663</v>
      </c>
      <c r="AZ85" s="23">
        <f t="shared" si="129"/>
        <v>667</v>
      </c>
      <c r="BA85" s="23">
        <f t="shared" si="129"/>
        <v>1000</v>
      </c>
      <c r="BB85" s="23">
        <f t="shared" si="129"/>
        <v>791.75</v>
      </c>
      <c r="BC85" s="23">
        <f t="shared" si="129"/>
        <v>666.4</v>
      </c>
      <c r="BD85" s="23">
        <v>0</v>
      </c>
      <c r="BE85" s="24">
        <f>IFERROR(AL85/J85,"-")</f>
        <v>693.2</v>
      </c>
    </row>
    <row r="86" spans="1:57" x14ac:dyDescent="0.25">
      <c r="A86" s="13" t="s">
        <v>12</v>
      </c>
      <c r="B86" s="11">
        <f t="shared" ref="B86" si="130">SUM(B83:B85)</f>
        <v>1</v>
      </c>
      <c r="C86" s="11">
        <f t="shared" ref="C86" si="131">SUM(C83:C85)</f>
        <v>37</v>
      </c>
      <c r="D86" s="11">
        <f t="shared" ref="D86" si="132">SUM(D83:D85)</f>
        <v>30</v>
      </c>
      <c r="E86" s="11">
        <f t="shared" ref="E86" si="133">SUM(E83:E85)</f>
        <v>16</v>
      </c>
      <c r="F86" s="11">
        <f t="shared" ref="F86" si="134">SUM(F83:F85)</f>
        <v>16</v>
      </c>
      <c r="G86" s="11">
        <f t="shared" ref="G86" si="135">SUM(G83:G85)</f>
        <v>19</v>
      </c>
      <c r="H86" s="46">
        <f t="shared" ref="H86:I86" si="136">SUM(H83:H85)</f>
        <v>78</v>
      </c>
      <c r="I86" s="11">
        <f t="shared" si="136"/>
        <v>4</v>
      </c>
      <c r="J86" s="14">
        <f>SUM(J83:J85)</f>
        <v>201</v>
      </c>
      <c r="AC86" s="13" t="s">
        <v>12</v>
      </c>
      <c r="AD86" s="21">
        <f>SUM(AD83:AD85)</f>
        <v>500</v>
      </c>
      <c r="AE86" s="21">
        <f t="shared" ref="AE86:AK86" si="137">SUM(AE83:AE85)</f>
        <v>14415</v>
      </c>
      <c r="AF86" s="21">
        <f t="shared" si="137"/>
        <v>21830</v>
      </c>
      <c r="AG86" s="21">
        <f t="shared" si="137"/>
        <v>12750</v>
      </c>
      <c r="AH86" s="21">
        <f t="shared" si="137"/>
        <v>11833</v>
      </c>
      <c r="AI86" s="21">
        <f t="shared" si="137"/>
        <v>13834</v>
      </c>
      <c r="AJ86" s="37">
        <f t="shared" si="137"/>
        <v>54079</v>
      </c>
      <c r="AK86" s="21">
        <f t="shared" si="137"/>
        <v>2500</v>
      </c>
      <c r="AL86" s="22">
        <f>SUM(AL83:AL85)</f>
        <v>131741</v>
      </c>
      <c r="AV86" s="13" t="s">
        <v>31</v>
      </c>
      <c r="AW86" s="23">
        <f>IFERROR(AD86/B86,"-")</f>
        <v>500</v>
      </c>
      <c r="AX86" s="23">
        <f t="shared" si="129"/>
        <v>389.59459459459458</v>
      </c>
      <c r="AY86" s="23">
        <f t="shared" si="129"/>
        <v>727.66666666666663</v>
      </c>
      <c r="AZ86" s="23">
        <f t="shared" si="129"/>
        <v>796.875</v>
      </c>
      <c r="BA86" s="23">
        <f t="shared" si="129"/>
        <v>739.5625</v>
      </c>
      <c r="BB86" s="23">
        <f t="shared" si="129"/>
        <v>728.10526315789468</v>
      </c>
      <c r="BC86" s="23">
        <f t="shared" si="129"/>
        <v>693.32051282051282</v>
      </c>
      <c r="BD86" s="23">
        <f>IFERROR(AK86/I86,"-")</f>
        <v>625</v>
      </c>
      <c r="BE86" s="24">
        <f>IFERROR(AL86/J86,"-")</f>
        <v>655.42786069651743</v>
      </c>
    </row>
    <row r="87" spans="1:57" x14ac:dyDescent="0.25">
      <c r="A87" s="13"/>
      <c r="B87" s="11"/>
      <c r="C87" s="11"/>
      <c r="D87" s="11"/>
      <c r="E87" s="11"/>
      <c r="F87" s="11"/>
      <c r="G87" s="11"/>
      <c r="H87" s="46"/>
      <c r="I87" s="11"/>
      <c r="J87" s="14"/>
      <c r="AC87" s="13"/>
      <c r="AD87" s="21"/>
      <c r="AE87" s="21"/>
      <c r="AF87" s="21"/>
      <c r="AG87" s="21"/>
      <c r="AH87" s="21"/>
      <c r="AI87" s="21"/>
      <c r="AJ87" s="37"/>
      <c r="AK87" s="21"/>
      <c r="AL87" s="22"/>
      <c r="AV87" s="13"/>
      <c r="AW87" s="23"/>
      <c r="AX87" s="23"/>
      <c r="AY87" s="23"/>
      <c r="AZ87" s="23"/>
      <c r="BA87" s="23"/>
      <c r="BB87" s="23"/>
      <c r="BC87" s="23"/>
      <c r="BD87" s="23"/>
      <c r="BE87" s="24"/>
    </row>
    <row r="88" spans="1:57" x14ac:dyDescent="0.25">
      <c r="A88" s="10" t="s">
        <v>20</v>
      </c>
      <c r="B88" s="11"/>
      <c r="C88" s="11"/>
      <c r="D88" s="11"/>
      <c r="E88" s="11"/>
      <c r="F88" s="11"/>
      <c r="G88" s="11"/>
      <c r="H88" s="46"/>
      <c r="I88" s="11"/>
      <c r="J88" s="14"/>
      <c r="AC88" s="10" t="s">
        <v>20</v>
      </c>
      <c r="AD88" s="21"/>
      <c r="AE88" s="21"/>
      <c r="AF88" s="21"/>
      <c r="AG88" s="21"/>
      <c r="AH88" s="21"/>
      <c r="AI88" s="21"/>
      <c r="AJ88" s="37"/>
      <c r="AK88" s="21"/>
      <c r="AL88" s="22"/>
      <c r="AV88" s="10" t="s">
        <v>20</v>
      </c>
      <c r="AW88" s="23"/>
      <c r="AX88" s="21"/>
      <c r="AY88" s="21"/>
      <c r="AZ88" s="21"/>
      <c r="BA88" s="21"/>
      <c r="BB88" s="21"/>
      <c r="BC88" s="21"/>
      <c r="BD88" s="21"/>
      <c r="BE88" s="22"/>
    </row>
    <row r="89" spans="1:57" x14ac:dyDescent="0.25">
      <c r="A89" s="13" t="s">
        <v>1</v>
      </c>
      <c r="B89" s="11">
        <v>19</v>
      </c>
      <c r="C89" s="11">
        <v>23</v>
      </c>
      <c r="D89" s="11">
        <v>15</v>
      </c>
      <c r="E89" s="11">
        <v>9</v>
      </c>
      <c r="F89" s="11">
        <v>12</v>
      </c>
      <c r="G89" s="11">
        <v>5</v>
      </c>
      <c r="H89" s="46">
        <v>18</v>
      </c>
      <c r="I89" s="11">
        <v>0</v>
      </c>
      <c r="J89" s="14">
        <f>SUM(B89:I89)</f>
        <v>101</v>
      </c>
      <c r="AC89" s="13" t="s">
        <v>1</v>
      </c>
      <c r="AD89" s="21">
        <v>124670</v>
      </c>
      <c r="AE89" s="21">
        <v>32571</v>
      </c>
      <c r="AF89" s="21">
        <v>26558</v>
      </c>
      <c r="AG89" s="21">
        <v>6250</v>
      </c>
      <c r="AH89" s="21">
        <v>8500</v>
      </c>
      <c r="AI89" s="21">
        <v>3166</v>
      </c>
      <c r="AJ89" s="37">
        <v>11166</v>
      </c>
      <c r="AK89" s="21">
        <v>0</v>
      </c>
      <c r="AL89" s="22">
        <f>SUM(AD89:AK89)</f>
        <v>212881</v>
      </c>
      <c r="AV89" s="13" t="s">
        <v>1</v>
      </c>
      <c r="AW89" s="23">
        <f t="shared" ref="AW89:BC90" si="138">IFERROR(AD89/B89,"-")</f>
        <v>6561.5789473684208</v>
      </c>
      <c r="AX89" s="23">
        <f t="shared" si="138"/>
        <v>1416.1304347826087</v>
      </c>
      <c r="AY89" s="23">
        <f t="shared" si="138"/>
        <v>1770.5333333333333</v>
      </c>
      <c r="AZ89" s="23">
        <f t="shared" si="138"/>
        <v>694.44444444444446</v>
      </c>
      <c r="BA89" s="23">
        <f t="shared" si="138"/>
        <v>708.33333333333337</v>
      </c>
      <c r="BB89" s="23">
        <f t="shared" si="138"/>
        <v>633.20000000000005</v>
      </c>
      <c r="BC89" s="23">
        <f t="shared" si="138"/>
        <v>620.33333333333337</v>
      </c>
      <c r="BD89" s="23">
        <v>0</v>
      </c>
      <c r="BE89" s="24">
        <f>IFERROR(AL89/J89,"-")</f>
        <v>2107.7326732673268</v>
      </c>
    </row>
    <row r="90" spans="1:57" x14ac:dyDescent="0.25">
      <c r="A90" s="13" t="s">
        <v>0</v>
      </c>
      <c r="B90" s="11">
        <v>9</v>
      </c>
      <c r="C90" s="11">
        <v>15</v>
      </c>
      <c r="D90" s="11">
        <v>20</v>
      </c>
      <c r="E90" s="11">
        <v>11</v>
      </c>
      <c r="F90" s="11">
        <v>6</v>
      </c>
      <c r="G90" s="11">
        <v>20</v>
      </c>
      <c r="H90" s="46">
        <v>94</v>
      </c>
      <c r="I90" s="11">
        <v>3</v>
      </c>
      <c r="J90" s="14">
        <f t="shared" ref="J90:J91" si="139">SUM(B90:I90)</f>
        <v>178</v>
      </c>
      <c r="AC90" s="13" t="s">
        <v>0</v>
      </c>
      <c r="AD90" s="21">
        <v>63749</v>
      </c>
      <c r="AE90" s="21">
        <v>24003</v>
      </c>
      <c r="AF90" s="21">
        <v>22477</v>
      </c>
      <c r="AG90" s="21">
        <v>8916</v>
      </c>
      <c r="AH90" s="21">
        <v>2917</v>
      </c>
      <c r="AI90" s="21">
        <v>13001</v>
      </c>
      <c r="AJ90" s="37">
        <v>67746</v>
      </c>
      <c r="AK90" s="21">
        <v>1750</v>
      </c>
      <c r="AL90" s="22">
        <f t="shared" ref="AL90:AL91" si="140">SUM(AD90:AK90)</f>
        <v>204559</v>
      </c>
      <c r="AV90" s="13" t="s">
        <v>0</v>
      </c>
      <c r="AW90" s="23">
        <f t="shared" si="138"/>
        <v>7083.2222222222226</v>
      </c>
      <c r="AX90" s="23">
        <f t="shared" si="138"/>
        <v>1600.2</v>
      </c>
      <c r="AY90" s="23">
        <f t="shared" si="138"/>
        <v>1123.8499999999999</v>
      </c>
      <c r="AZ90" s="23">
        <f t="shared" si="138"/>
        <v>810.5454545454545</v>
      </c>
      <c r="BA90" s="23">
        <f t="shared" si="138"/>
        <v>486.16666666666669</v>
      </c>
      <c r="BB90" s="23">
        <f t="shared" si="138"/>
        <v>650.04999999999995</v>
      </c>
      <c r="BC90" s="23">
        <f t="shared" si="138"/>
        <v>720.70212765957444</v>
      </c>
      <c r="BD90" s="23">
        <f>IFERROR(AK90/I90,"-")</f>
        <v>583.33333333333337</v>
      </c>
      <c r="BE90" s="24">
        <f>IFERROR(AL90/J90,"-")</f>
        <v>1149.2078651685392</v>
      </c>
    </row>
    <row r="91" spans="1:57" x14ac:dyDescent="0.25">
      <c r="A91" s="13" t="s">
        <v>11</v>
      </c>
      <c r="B91" s="11">
        <f t="shared" ref="B91" si="141">K91-B89-B90</f>
        <v>5</v>
      </c>
      <c r="C91" s="11">
        <f t="shared" ref="C91" si="142">L91-C89-C90</f>
        <v>0</v>
      </c>
      <c r="D91" s="11">
        <f t="shared" ref="D91" si="143">M91-D89-D90</f>
        <v>2</v>
      </c>
      <c r="E91" s="11">
        <f t="shared" ref="E91" si="144">N91-E89-E90</f>
        <v>1</v>
      </c>
      <c r="F91" s="11">
        <f t="shared" ref="F91" si="145">O91-F89-F90</f>
        <v>0</v>
      </c>
      <c r="G91" s="11">
        <f t="shared" ref="G91" si="146">P91-G89-G90</f>
        <v>2</v>
      </c>
      <c r="H91" s="46">
        <f t="shared" ref="H91:I91" si="147">Q91-H89-H90</f>
        <v>10</v>
      </c>
      <c r="I91" s="11">
        <f t="shared" si="147"/>
        <v>1</v>
      </c>
      <c r="J91" s="14">
        <f t="shared" si="139"/>
        <v>21</v>
      </c>
      <c r="K91">
        <v>33</v>
      </c>
      <c r="L91">
        <v>38</v>
      </c>
      <c r="M91">
        <v>37</v>
      </c>
      <c r="N91">
        <v>21</v>
      </c>
      <c r="O91">
        <v>18</v>
      </c>
      <c r="P91">
        <v>27</v>
      </c>
      <c r="Q91" s="44">
        <v>122</v>
      </c>
      <c r="R91">
        <v>4</v>
      </c>
      <c r="AC91" s="13" t="s">
        <v>11</v>
      </c>
      <c r="AD91" s="21">
        <f t="shared" ref="AD91" si="148">AM91-AD89-AD90</f>
        <v>30392</v>
      </c>
      <c r="AE91" s="21">
        <f t="shared" ref="AE91:AK91" si="149">AN91-AE89-AE90</f>
        <v>0</v>
      </c>
      <c r="AF91" s="21">
        <f t="shared" si="149"/>
        <v>1666</v>
      </c>
      <c r="AG91" s="21">
        <f t="shared" si="149"/>
        <v>500</v>
      </c>
      <c r="AH91" s="21">
        <f t="shared" si="149"/>
        <v>0</v>
      </c>
      <c r="AI91" s="21">
        <f t="shared" si="149"/>
        <v>1250</v>
      </c>
      <c r="AJ91" s="37">
        <f t="shared" si="149"/>
        <v>6584</v>
      </c>
      <c r="AK91" s="21">
        <f t="shared" si="149"/>
        <v>500</v>
      </c>
      <c r="AL91" s="22">
        <f t="shared" si="140"/>
        <v>40892</v>
      </c>
      <c r="AM91">
        <v>218811</v>
      </c>
      <c r="AN91">
        <v>56574</v>
      </c>
      <c r="AO91">
        <v>50701</v>
      </c>
      <c r="AP91">
        <v>15666</v>
      </c>
      <c r="AQ91">
        <v>11417</v>
      </c>
      <c r="AR91">
        <v>17417</v>
      </c>
      <c r="AS91" s="35">
        <v>85496</v>
      </c>
      <c r="AT91">
        <v>2250</v>
      </c>
      <c r="AV91" s="13" t="s">
        <v>11</v>
      </c>
      <c r="AW91" s="23">
        <f>IFERROR(AD91/B91,"-")</f>
        <v>6078.4</v>
      </c>
      <c r="AX91" s="23">
        <v>0</v>
      </c>
      <c r="AY91" s="23">
        <f>IFERROR(AF91/D91,"-")</f>
        <v>833</v>
      </c>
      <c r="AZ91" s="23">
        <f>IFERROR(AG91/E91,"-")</f>
        <v>500</v>
      </c>
      <c r="BA91" s="23">
        <v>0</v>
      </c>
      <c r="BB91" s="23">
        <f>IFERROR(AI91/G91,"-")</f>
        <v>625</v>
      </c>
      <c r="BC91" s="23">
        <f>IFERROR(AJ91/H91,"-")</f>
        <v>658.4</v>
      </c>
      <c r="BD91" s="23">
        <f>IFERROR(AK91/I91,"-")</f>
        <v>500</v>
      </c>
      <c r="BE91" s="24">
        <f>IFERROR(AL91/J91,"-")</f>
        <v>1947.2380952380952</v>
      </c>
    </row>
    <row r="92" spans="1:57" x14ac:dyDescent="0.25">
      <c r="A92" s="13" t="s">
        <v>12</v>
      </c>
      <c r="B92" s="11">
        <f t="shared" ref="B92" si="150">SUM(B89:B91)</f>
        <v>33</v>
      </c>
      <c r="C92" s="11">
        <f t="shared" ref="C92" si="151">SUM(C89:C91)</f>
        <v>38</v>
      </c>
      <c r="D92" s="11">
        <f t="shared" ref="D92" si="152">SUM(D89:D91)</f>
        <v>37</v>
      </c>
      <c r="E92" s="11">
        <f t="shared" ref="E92" si="153">SUM(E89:E91)</f>
        <v>21</v>
      </c>
      <c r="F92" s="11">
        <f t="shared" ref="F92" si="154">SUM(F89:F91)</f>
        <v>18</v>
      </c>
      <c r="G92" s="11">
        <f t="shared" ref="G92" si="155">SUM(G89:G91)</f>
        <v>27</v>
      </c>
      <c r="H92" s="46">
        <f t="shared" ref="H92:I92" si="156">SUM(H89:H91)</f>
        <v>122</v>
      </c>
      <c r="I92" s="11">
        <f t="shared" si="156"/>
        <v>4</v>
      </c>
      <c r="J92" s="14">
        <f>SUM(J89:J91)</f>
        <v>300</v>
      </c>
      <c r="AC92" s="13" t="s">
        <v>12</v>
      </c>
      <c r="AD92" s="21">
        <f>SUM(AD89:AD91)</f>
        <v>218811</v>
      </c>
      <c r="AE92" s="21">
        <f t="shared" ref="AE92:AK92" si="157">SUM(AE89:AE91)</f>
        <v>56574</v>
      </c>
      <c r="AF92" s="21">
        <f t="shared" si="157"/>
        <v>50701</v>
      </c>
      <c r="AG92" s="21">
        <f t="shared" si="157"/>
        <v>15666</v>
      </c>
      <c r="AH92" s="21">
        <f t="shared" si="157"/>
        <v>11417</v>
      </c>
      <c r="AI92" s="21">
        <f t="shared" si="157"/>
        <v>17417</v>
      </c>
      <c r="AJ92" s="37">
        <f t="shared" si="157"/>
        <v>85496</v>
      </c>
      <c r="AK92" s="21">
        <f t="shared" si="157"/>
        <v>2250</v>
      </c>
      <c r="AL92" s="22">
        <f>SUM(AL89:AL91)</f>
        <v>458332</v>
      </c>
      <c r="AV92" s="13" t="s">
        <v>31</v>
      </c>
      <c r="AW92" s="23">
        <f>IFERROR(AD92/B92,"-")</f>
        <v>6630.636363636364</v>
      </c>
      <c r="AX92" s="23">
        <f>IFERROR(AE92/C92,"-")</f>
        <v>1488.7894736842106</v>
      </c>
      <c r="AY92" s="23">
        <f>IFERROR(AF92/D92,"-")</f>
        <v>1370.2972972972973</v>
      </c>
      <c r="AZ92" s="23">
        <f>IFERROR(AG92/E92,"-")</f>
        <v>746</v>
      </c>
      <c r="BA92" s="23">
        <f>IFERROR(AH92/F92,"-")</f>
        <v>634.27777777777783</v>
      </c>
      <c r="BB92" s="23">
        <f>IFERROR(AI92/G92,"-")</f>
        <v>645.07407407407402</v>
      </c>
      <c r="BC92" s="23">
        <f>IFERROR(AJ92/H92,"-")</f>
        <v>700.78688524590166</v>
      </c>
      <c r="BD92" s="23">
        <f>IFERROR(AK92/I92,"-")</f>
        <v>562.5</v>
      </c>
      <c r="BE92" s="24">
        <f>IFERROR(AL92/J92,"-")</f>
        <v>1527.7733333333333</v>
      </c>
    </row>
    <row r="93" spans="1:57" x14ac:dyDescent="0.25">
      <c r="A93" s="13"/>
      <c r="B93" s="11"/>
      <c r="C93" s="11"/>
      <c r="D93" s="11"/>
      <c r="E93" s="11"/>
      <c r="F93" s="11"/>
      <c r="G93" s="11"/>
      <c r="H93" s="46"/>
      <c r="I93" s="11"/>
      <c r="J93" s="14"/>
      <c r="AC93" s="13"/>
      <c r="AD93" s="21"/>
      <c r="AE93" s="21"/>
      <c r="AF93" s="21"/>
      <c r="AG93" s="21"/>
      <c r="AH93" s="21"/>
      <c r="AI93" s="21"/>
      <c r="AJ93" s="37"/>
      <c r="AK93" s="21"/>
      <c r="AL93" s="22"/>
      <c r="AV93" s="13"/>
      <c r="AW93" s="23"/>
      <c r="AX93" s="23"/>
      <c r="AY93" s="23"/>
      <c r="AZ93" s="23"/>
      <c r="BA93" s="23"/>
      <c r="BB93" s="23"/>
      <c r="BC93" s="23"/>
      <c r="BD93" s="23"/>
      <c r="BE93" s="24"/>
    </row>
    <row r="94" spans="1:57" x14ac:dyDescent="0.25">
      <c r="A94" s="10" t="s">
        <v>13</v>
      </c>
      <c r="B94" s="11"/>
      <c r="C94" s="11"/>
      <c r="D94" s="11"/>
      <c r="E94" s="11"/>
      <c r="F94" s="11"/>
      <c r="G94" s="11"/>
      <c r="H94" s="46"/>
      <c r="I94" s="11"/>
      <c r="J94" s="14"/>
      <c r="AC94" s="10" t="s">
        <v>13</v>
      </c>
      <c r="AD94" s="21"/>
      <c r="AE94" s="21"/>
      <c r="AF94" s="21"/>
      <c r="AG94" s="21"/>
      <c r="AH94" s="21"/>
      <c r="AI94" s="21"/>
      <c r="AJ94" s="37"/>
      <c r="AK94" s="21"/>
      <c r="AL94" s="22"/>
      <c r="AV94" s="10" t="s">
        <v>13</v>
      </c>
      <c r="AW94" s="23"/>
      <c r="AX94" s="21"/>
      <c r="AY94" s="21"/>
      <c r="AZ94" s="21"/>
      <c r="BA94" s="21"/>
      <c r="BB94" s="21"/>
      <c r="BC94" s="21"/>
      <c r="BD94" s="21"/>
      <c r="BE94" s="22"/>
    </row>
    <row r="95" spans="1:57" x14ac:dyDescent="0.25">
      <c r="A95" s="13" t="s">
        <v>1</v>
      </c>
      <c r="B95" s="11">
        <v>37</v>
      </c>
      <c r="C95" s="11">
        <v>29</v>
      </c>
      <c r="D95" s="11">
        <v>18</v>
      </c>
      <c r="E95" s="11">
        <v>8</v>
      </c>
      <c r="F95" s="11">
        <v>5</v>
      </c>
      <c r="G95" s="11">
        <v>12</v>
      </c>
      <c r="H95" s="46">
        <v>32</v>
      </c>
      <c r="I95" s="11">
        <v>1</v>
      </c>
      <c r="J95" s="14">
        <f>SUM(B95:I95)</f>
        <v>142</v>
      </c>
      <c r="AC95" s="13" t="s">
        <v>1</v>
      </c>
      <c r="AD95" s="21">
        <v>266876</v>
      </c>
      <c r="AE95" s="21">
        <v>89161</v>
      </c>
      <c r="AF95" s="21">
        <v>35004</v>
      </c>
      <c r="AG95" s="21">
        <v>6084</v>
      </c>
      <c r="AH95" s="21">
        <v>3333</v>
      </c>
      <c r="AI95" s="21">
        <v>8750</v>
      </c>
      <c r="AJ95" s="37">
        <v>23500</v>
      </c>
      <c r="AK95" s="21">
        <v>500</v>
      </c>
      <c r="AL95" s="22">
        <f>SUM(AD95:AK95)</f>
        <v>433208</v>
      </c>
      <c r="AV95" s="13" t="s">
        <v>1</v>
      </c>
      <c r="AW95" s="23">
        <f t="shared" ref="AW95:BE96" si="158">IFERROR(AD95/B95,"-")</f>
        <v>7212.864864864865</v>
      </c>
      <c r="AX95" s="23">
        <f t="shared" si="158"/>
        <v>3074.5172413793102</v>
      </c>
      <c r="AY95" s="23">
        <f t="shared" si="158"/>
        <v>1944.6666666666667</v>
      </c>
      <c r="AZ95" s="23">
        <f t="shared" si="158"/>
        <v>760.5</v>
      </c>
      <c r="BA95" s="23">
        <f t="shared" si="158"/>
        <v>666.6</v>
      </c>
      <c r="BB95" s="23">
        <f t="shared" si="158"/>
        <v>729.16666666666663</v>
      </c>
      <c r="BC95" s="23">
        <f t="shared" si="158"/>
        <v>734.375</v>
      </c>
      <c r="BD95" s="23">
        <f t="shared" si="158"/>
        <v>500</v>
      </c>
      <c r="BE95" s="24">
        <f t="shared" si="158"/>
        <v>3050.7605633802818</v>
      </c>
    </row>
    <row r="96" spans="1:57" x14ac:dyDescent="0.25">
      <c r="A96" s="13" t="s">
        <v>0</v>
      </c>
      <c r="B96" s="11">
        <v>32</v>
      </c>
      <c r="C96" s="11">
        <v>42</v>
      </c>
      <c r="D96" s="11">
        <v>32</v>
      </c>
      <c r="E96" s="11">
        <v>18</v>
      </c>
      <c r="F96" s="11">
        <v>18</v>
      </c>
      <c r="G96" s="11">
        <v>45</v>
      </c>
      <c r="H96" s="46">
        <v>240</v>
      </c>
      <c r="I96" s="11">
        <v>12</v>
      </c>
      <c r="J96" s="14">
        <f t="shared" ref="J96:J97" si="159">SUM(B96:I96)</f>
        <v>439</v>
      </c>
      <c r="AC96" s="13" t="s">
        <v>0</v>
      </c>
      <c r="AD96" s="21">
        <v>240590</v>
      </c>
      <c r="AE96" s="21">
        <v>141161</v>
      </c>
      <c r="AF96" s="21">
        <v>53447</v>
      </c>
      <c r="AG96" s="21">
        <v>29257</v>
      </c>
      <c r="AH96" s="21">
        <v>13083</v>
      </c>
      <c r="AI96" s="21">
        <v>31583</v>
      </c>
      <c r="AJ96" s="37">
        <v>177993</v>
      </c>
      <c r="AK96" s="21">
        <v>7750</v>
      </c>
      <c r="AL96" s="22">
        <f t="shared" ref="AL96:AL97" si="160">SUM(AD96:AK96)</f>
        <v>694864</v>
      </c>
      <c r="AV96" s="13" t="s">
        <v>0</v>
      </c>
      <c r="AW96" s="23">
        <f t="shared" si="158"/>
        <v>7518.4375</v>
      </c>
      <c r="AX96" s="23">
        <f t="shared" si="158"/>
        <v>3360.9761904761904</v>
      </c>
      <c r="AY96" s="23">
        <f t="shared" si="158"/>
        <v>1670.21875</v>
      </c>
      <c r="AZ96" s="23">
        <f t="shared" si="158"/>
        <v>1625.3888888888889</v>
      </c>
      <c r="BA96" s="23">
        <f t="shared" si="158"/>
        <v>726.83333333333337</v>
      </c>
      <c r="BB96" s="23">
        <f t="shared" si="158"/>
        <v>701.84444444444443</v>
      </c>
      <c r="BC96" s="23">
        <f t="shared" si="158"/>
        <v>741.63750000000005</v>
      </c>
      <c r="BD96" s="23">
        <f t="shared" si="158"/>
        <v>645.83333333333337</v>
      </c>
      <c r="BE96" s="24">
        <f t="shared" si="158"/>
        <v>1582.8337129840547</v>
      </c>
    </row>
    <row r="97" spans="1:57" x14ac:dyDescent="0.25">
      <c r="A97" s="13" t="s">
        <v>11</v>
      </c>
      <c r="B97" s="11">
        <f t="shared" ref="B97" si="161">K97-B95-B96</f>
        <v>6</v>
      </c>
      <c r="C97" s="11">
        <f t="shared" ref="C97" si="162">L97-C95-C96</f>
        <v>3</v>
      </c>
      <c r="D97" s="11">
        <f t="shared" ref="D97" si="163">M97-D95-D96</f>
        <v>6</v>
      </c>
      <c r="E97" s="11">
        <f t="shared" ref="E97" si="164">N97-E95-E96</f>
        <v>1</v>
      </c>
      <c r="F97" s="11">
        <f t="shared" ref="F97" si="165">O97-F95-F96</f>
        <v>0</v>
      </c>
      <c r="G97" s="11">
        <f t="shared" ref="G97" si="166">P97-G95-G96</f>
        <v>5</v>
      </c>
      <c r="H97" s="46">
        <f t="shared" ref="H97:I97" si="167">Q97-H95-H96</f>
        <v>11</v>
      </c>
      <c r="I97" s="11">
        <f t="shared" si="167"/>
        <v>1</v>
      </c>
      <c r="J97" s="14">
        <f t="shared" si="159"/>
        <v>33</v>
      </c>
      <c r="K97">
        <v>75</v>
      </c>
      <c r="L97">
        <v>74</v>
      </c>
      <c r="M97">
        <v>56</v>
      </c>
      <c r="N97">
        <v>27</v>
      </c>
      <c r="O97">
        <v>23</v>
      </c>
      <c r="P97">
        <v>62</v>
      </c>
      <c r="Q97" s="44">
        <v>283</v>
      </c>
      <c r="R97">
        <v>14</v>
      </c>
      <c r="AC97" s="13" t="s">
        <v>11</v>
      </c>
      <c r="AD97" s="21">
        <f t="shared" ref="AD97" si="168">AM97-AD95-AD96</f>
        <v>43061</v>
      </c>
      <c r="AE97" s="21">
        <f t="shared" ref="AE97:AK97" si="169">AN97-AE95-AE96</f>
        <v>9946</v>
      </c>
      <c r="AF97" s="21">
        <f t="shared" si="169"/>
        <v>3916</v>
      </c>
      <c r="AG97" s="21">
        <f t="shared" si="169"/>
        <v>500</v>
      </c>
      <c r="AH97" s="21">
        <f t="shared" si="169"/>
        <v>0</v>
      </c>
      <c r="AI97" s="21">
        <f t="shared" si="169"/>
        <v>3250</v>
      </c>
      <c r="AJ97" s="37">
        <f t="shared" si="169"/>
        <v>6334</v>
      </c>
      <c r="AK97" s="21">
        <f t="shared" si="169"/>
        <v>500</v>
      </c>
      <c r="AL97" s="22">
        <f t="shared" si="160"/>
        <v>67507</v>
      </c>
      <c r="AM97">
        <v>550527</v>
      </c>
      <c r="AN97">
        <v>240268</v>
      </c>
      <c r="AO97">
        <v>92367</v>
      </c>
      <c r="AP97">
        <v>35841</v>
      </c>
      <c r="AQ97">
        <v>16416</v>
      </c>
      <c r="AR97">
        <v>43583</v>
      </c>
      <c r="AS97" s="35">
        <v>207827</v>
      </c>
      <c r="AT97">
        <v>8750</v>
      </c>
      <c r="AV97" s="13" t="s">
        <v>11</v>
      </c>
      <c r="AW97" s="23">
        <f t="shared" ref="AW97:AZ98" si="170">IFERROR(AD97/B97,"-")</f>
        <v>7176.833333333333</v>
      </c>
      <c r="AX97" s="23">
        <f t="shared" si="170"/>
        <v>3315.3333333333335</v>
      </c>
      <c r="AY97" s="23">
        <f t="shared" si="170"/>
        <v>652.66666666666663</v>
      </c>
      <c r="AZ97" s="23">
        <f t="shared" si="170"/>
        <v>500</v>
      </c>
      <c r="BA97" s="23">
        <v>0</v>
      </c>
      <c r="BB97" s="23">
        <f t="shared" ref="BB97:BE98" si="171">IFERROR(AI97/G97,"-")</f>
        <v>650</v>
      </c>
      <c r="BC97" s="23">
        <f t="shared" si="171"/>
        <v>575.81818181818187</v>
      </c>
      <c r="BD97" s="23">
        <f t="shared" si="171"/>
        <v>500</v>
      </c>
      <c r="BE97" s="24">
        <f t="shared" si="171"/>
        <v>2045.6666666666667</v>
      </c>
    </row>
    <row r="98" spans="1:57" x14ac:dyDescent="0.25">
      <c r="A98" s="13" t="s">
        <v>12</v>
      </c>
      <c r="B98" s="11">
        <f t="shared" ref="B98" si="172">SUM(B95:B97)</f>
        <v>75</v>
      </c>
      <c r="C98" s="11">
        <f t="shared" ref="C98" si="173">SUM(C95:C97)</f>
        <v>74</v>
      </c>
      <c r="D98" s="11">
        <f t="shared" ref="D98" si="174">SUM(D95:D97)</f>
        <v>56</v>
      </c>
      <c r="E98" s="11">
        <f t="shared" ref="E98" si="175">SUM(E95:E97)</f>
        <v>27</v>
      </c>
      <c r="F98" s="11">
        <f t="shared" ref="F98" si="176">SUM(F95:F97)</f>
        <v>23</v>
      </c>
      <c r="G98" s="11">
        <f t="shared" ref="G98" si="177">SUM(G95:G97)</f>
        <v>62</v>
      </c>
      <c r="H98" s="46">
        <f t="shared" ref="H98:I98" si="178">SUM(H95:H97)</f>
        <v>283</v>
      </c>
      <c r="I98" s="11">
        <f t="shared" si="178"/>
        <v>14</v>
      </c>
      <c r="J98" s="14">
        <f>SUM(J95:J97)</f>
        <v>614</v>
      </c>
      <c r="AC98" s="13" t="s">
        <v>12</v>
      </c>
      <c r="AD98" s="21">
        <f>SUM(AD95:AD97)</f>
        <v>550527</v>
      </c>
      <c r="AE98" s="21">
        <f t="shared" ref="AE98:AK98" si="179">SUM(AE95:AE97)</f>
        <v>240268</v>
      </c>
      <c r="AF98" s="21">
        <f t="shared" si="179"/>
        <v>92367</v>
      </c>
      <c r="AG98" s="21">
        <f t="shared" si="179"/>
        <v>35841</v>
      </c>
      <c r="AH98" s="21">
        <f t="shared" si="179"/>
        <v>16416</v>
      </c>
      <c r="AI98" s="21">
        <f t="shared" si="179"/>
        <v>43583</v>
      </c>
      <c r="AJ98" s="37">
        <f t="shared" si="179"/>
        <v>207827</v>
      </c>
      <c r="AK98" s="21">
        <f t="shared" si="179"/>
        <v>8750</v>
      </c>
      <c r="AL98" s="22">
        <f>SUM(AL95:AL97)</f>
        <v>1195579</v>
      </c>
      <c r="AV98" s="13" t="s">
        <v>31</v>
      </c>
      <c r="AW98" s="23">
        <f t="shared" si="170"/>
        <v>7340.36</v>
      </c>
      <c r="AX98" s="23">
        <f t="shared" si="170"/>
        <v>3246.864864864865</v>
      </c>
      <c r="AY98" s="23">
        <f t="shared" si="170"/>
        <v>1649.4107142857142</v>
      </c>
      <c r="AZ98" s="23">
        <f t="shared" si="170"/>
        <v>1327.4444444444443</v>
      </c>
      <c r="BA98" s="23">
        <f>IFERROR(AH98/F98,"-")</f>
        <v>713.73913043478262</v>
      </c>
      <c r="BB98" s="23">
        <f t="shared" si="171"/>
        <v>702.95161290322585</v>
      </c>
      <c r="BC98" s="23">
        <f t="shared" si="171"/>
        <v>734.37102473498237</v>
      </c>
      <c r="BD98" s="23">
        <f t="shared" si="171"/>
        <v>625</v>
      </c>
      <c r="BE98" s="24">
        <f t="shared" si="171"/>
        <v>1947.1970684039088</v>
      </c>
    </row>
    <row r="99" spans="1:57" x14ac:dyDescent="0.25">
      <c r="A99" s="13"/>
      <c r="B99" s="11"/>
      <c r="C99" s="11"/>
      <c r="D99" s="11"/>
      <c r="E99" s="11"/>
      <c r="F99" s="11"/>
      <c r="G99" s="11"/>
      <c r="H99" s="46"/>
      <c r="I99" s="11"/>
      <c r="J99" s="14"/>
      <c r="AC99" s="13"/>
      <c r="AD99" s="21"/>
      <c r="AE99" s="21"/>
      <c r="AF99" s="21"/>
      <c r="AG99" s="21"/>
      <c r="AH99" s="21"/>
      <c r="AI99" s="21"/>
      <c r="AJ99" s="37"/>
      <c r="AK99" s="21"/>
      <c r="AL99" s="22"/>
      <c r="AV99" s="13"/>
      <c r="AW99" s="23"/>
      <c r="AX99" s="23"/>
      <c r="AY99" s="23"/>
      <c r="AZ99" s="23"/>
      <c r="BA99" s="23"/>
      <c r="BB99" s="23"/>
      <c r="BC99" s="23"/>
      <c r="BD99" s="23"/>
      <c r="BE99" s="24"/>
    </row>
    <row r="100" spans="1:57" x14ac:dyDescent="0.25">
      <c r="A100" s="10" t="s">
        <v>14</v>
      </c>
      <c r="B100" s="11"/>
      <c r="C100" s="11"/>
      <c r="D100" s="11"/>
      <c r="E100" s="11"/>
      <c r="F100" s="11"/>
      <c r="G100" s="11"/>
      <c r="H100" s="46"/>
      <c r="I100" s="11"/>
      <c r="J100" s="14"/>
      <c r="AC100" s="10" t="s">
        <v>14</v>
      </c>
      <c r="AD100" s="21"/>
      <c r="AE100" s="21"/>
      <c r="AF100" s="21"/>
      <c r="AG100" s="21"/>
      <c r="AH100" s="21"/>
      <c r="AI100" s="21"/>
      <c r="AJ100" s="37"/>
      <c r="AK100" s="21"/>
      <c r="AL100" s="22"/>
      <c r="AV100" s="10" t="s">
        <v>14</v>
      </c>
      <c r="AW100" s="23"/>
      <c r="AX100" s="21"/>
      <c r="AY100" s="21"/>
      <c r="AZ100" s="21"/>
      <c r="BA100" s="21"/>
      <c r="BB100" s="21"/>
      <c r="BC100" s="21"/>
      <c r="BD100" s="21"/>
      <c r="BE100" s="22"/>
    </row>
    <row r="101" spans="1:57" x14ac:dyDescent="0.25">
      <c r="A101" s="13" t="s">
        <v>1</v>
      </c>
      <c r="B101" s="11">
        <v>15</v>
      </c>
      <c r="C101" s="11">
        <v>11</v>
      </c>
      <c r="D101" s="11">
        <v>4</v>
      </c>
      <c r="E101" s="11">
        <v>9</v>
      </c>
      <c r="F101" s="11">
        <v>5</v>
      </c>
      <c r="G101" s="11">
        <v>5</v>
      </c>
      <c r="H101" s="46">
        <v>18</v>
      </c>
      <c r="I101" s="11">
        <v>0</v>
      </c>
      <c r="J101" s="14">
        <f>SUM(B101:I101)</f>
        <v>67</v>
      </c>
      <c r="AC101" s="13" t="s">
        <v>1</v>
      </c>
      <c r="AD101" s="21">
        <v>123298</v>
      </c>
      <c r="AE101" s="21">
        <v>81619</v>
      </c>
      <c r="AF101" s="21">
        <v>18774</v>
      </c>
      <c r="AG101" s="21">
        <v>6166</v>
      </c>
      <c r="AH101" s="21">
        <v>2333</v>
      </c>
      <c r="AI101" s="21">
        <v>3250</v>
      </c>
      <c r="AJ101" s="37">
        <v>14000</v>
      </c>
      <c r="AK101" s="21">
        <v>0</v>
      </c>
      <c r="AL101" s="22">
        <f>SUM(AD101:AK101)</f>
        <v>249440</v>
      </c>
      <c r="AV101" s="13" t="s">
        <v>1</v>
      </c>
      <c r="AW101" s="23">
        <f t="shared" ref="AW101:BC104" si="180">IFERROR(AD101/B101,"-")</f>
        <v>8219.8666666666668</v>
      </c>
      <c r="AX101" s="23">
        <f t="shared" si="180"/>
        <v>7419.909090909091</v>
      </c>
      <c r="AY101" s="23">
        <f t="shared" si="180"/>
        <v>4693.5</v>
      </c>
      <c r="AZ101" s="23">
        <f t="shared" si="180"/>
        <v>685.11111111111109</v>
      </c>
      <c r="BA101" s="23">
        <f t="shared" si="180"/>
        <v>466.6</v>
      </c>
      <c r="BB101" s="23">
        <f t="shared" si="180"/>
        <v>650</v>
      </c>
      <c r="BC101" s="23">
        <f t="shared" si="180"/>
        <v>777.77777777777783</v>
      </c>
      <c r="BD101" s="23">
        <v>0</v>
      </c>
      <c r="BE101" s="24">
        <f>IFERROR(AL101/J101,"-")</f>
        <v>3722.9850746268658</v>
      </c>
    </row>
    <row r="102" spans="1:57" x14ac:dyDescent="0.25">
      <c r="A102" s="13" t="s">
        <v>0</v>
      </c>
      <c r="B102" s="11">
        <v>30</v>
      </c>
      <c r="C102" s="11">
        <v>23</v>
      </c>
      <c r="D102" s="11">
        <v>26</v>
      </c>
      <c r="E102" s="11">
        <v>19</v>
      </c>
      <c r="F102" s="11">
        <v>8</v>
      </c>
      <c r="G102" s="11">
        <v>25</v>
      </c>
      <c r="H102" s="46">
        <v>228</v>
      </c>
      <c r="I102" s="11">
        <v>5</v>
      </c>
      <c r="J102" s="14">
        <f t="shared" ref="J102:J103" si="181">SUM(B102:I102)</f>
        <v>364</v>
      </c>
      <c r="AC102" s="13" t="s">
        <v>0</v>
      </c>
      <c r="AD102" s="21">
        <v>239704</v>
      </c>
      <c r="AE102" s="21">
        <v>123724</v>
      </c>
      <c r="AF102" s="21">
        <v>74635</v>
      </c>
      <c r="AG102" s="21">
        <v>15499</v>
      </c>
      <c r="AH102" s="21">
        <v>6000</v>
      </c>
      <c r="AI102" s="21">
        <v>19666</v>
      </c>
      <c r="AJ102" s="37">
        <v>172249</v>
      </c>
      <c r="AK102" s="21">
        <v>3250</v>
      </c>
      <c r="AL102" s="22">
        <f t="shared" ref="AL102:AL103" si="182">SUM(AD102:AK102)</f>
        <v>654727</v>
      </c>
      <c r="AV102" s="13" t="s">
        <v>0</v>
      </c>
      <c r="AW102" s="23">
        <f t="shared" si="180"/>
        <v>7990.1333333333332</v>
      </c>
      <c r="AX102" s="23">
        <f t="shared" si="180"/>
        <v>5379.304347826087</v>
      </c>
      <c r="AY102" s="23">
        <f t="shared" si="180"/>
        <v>2870.5769230769229</v>
      </c>
      <c r="AZ102" s="23">
        <f t="shared" si="180"/>
        <v>815.73684210526312</v>
      </c>
      <c r="BA102" s="23">
        <f t="shared" si="180"/>
        <v>750</v>
      </c>
      <c r="BB102" s="23">
        <f t="shared" si="180"/>
        <v>786.64</v>
      </c>
      <c r="BC102" s="23">
        <f t="shared" si="180"/>
        <v>755.47807017543857</v>
      </c>
      <c r="BD102" s="23">
        <f>IFERROR(AK102/I102,"-")</f>
        <v>650</v>
      </c>
      <c r="BE102" s="24">
        <f>IFERROR(AL102/J102,"-")</f>
        <v>1798.7005494505495</v>
      </c>
    </row>
    <row r="103" spans="1:57" x14ac:dyDescent="0.25">
      <c r="A103" s="13" t="s">
        <v>11</v>
      </c>
      <c r="B103" s="11">
        <f t="shared" ref="B103" si="183">K103-B101-B102</f>
        <v>3</v>
      </c>
      <c r="C103" s="11">
        <f t="shared" ref="C103" si="184">L103-C101-C102</f>
        <v>7</v>
      </c>
      <c r="D103" s="11">
        <f t="shared" ref="D103" si="185">M103-D101-D102</f>
        <v>3</v>
      </c>
      <c r="E103" s="11">
        <f t="shared" ref="E103" si="186">N103-E101-E102</f>
        <v>1</v>
      </c>
      <c r="F103" s="11">
        <f t="shared" ref="F103" si="187">O103-F101-F102</f>
        <v>2</v>
      </c>
      <c r="G103" s="11">
        <f t="shared" ref="G103" si="188">P103-G101-G102</f>
        <v>3</v>
      </c>
      <c r="H103" s="46">
        <f t="shared" ref="H103:I103" si="189">Q103-H101-H102</f>
        <v>14</v>
      </c>
      <c r="I103" s="11">
        <f t="shared" si="189"/>
        <v>2</v>
      </c>
      <c r="J103" s="14">
        <f t="shared" si="181"/>
        <v>35</v>
      </c>
      <c r="K103">
        <v>48</v>
      </c>
      <c r="L103">
        <v>41</v>
      </c>
      <c r="M103">
        <v>33</v>
      </c>
      <c r="N103">
        <v>29</v>
      </c>
      <c r="O103">
        <v>15</v>
      </c>
      <c r="P103">
        <v>33</v>
      </c>
      <c r="Q103" s="44">
        <v>260</v>
      </c>
      <c r="R103">
        <v>7</v>
      </c>
      <c r="AC103" s="13" t="s">
        <v>11</v>
      </c>
      <c r="AD103" s="21">
        <f t="shared" ref="AD103" si="190">AM103-AD101-AD102</f>
        <v>25787</v>
      </c>
      <c r="AE103" s="21">
        <f t="shared" ref="AE103:AK103" si="191">AN103-AE101-AE102</f>
        <v>27138</v>
      </c>
      <c r="AF103" s="21">
        <f t="shared" si="191"/>
        <v>17892</v>
      </c>
      <c r="AG103" s="21">
        <f t="shared" si="191"/>
        <v>1000</v>
      </c>
      <c r="AH103" s="21">
        <f t="shared" si="191"/>
        <v>2000</v>
      </c>
      <c r="AI103" s="21">
        <f t="shared" si="191"/>
        <v>2250</v>
      </c>
      <c r="AJ103" s="37">
        <f t="shared" si="191"/>
        <v>9916</v>
      </c>
      <c r="AK103" s="21">
        <f t="shared" si="191"/>
        <v>1000</v>
      </c>
      <c r="AL103" s="22">
        <f t="shared" si="182"/>
        <v>86983</v>
      </c>
      <c r="AM103">
        <v>388789</v>
      </c>
      <c r="AN103">
        <v>232481</v>
      </c>
      <c r="AO103">
        <v>111301</v>
      </c>
      <c r="AP103">
        <v>22665</v>
      </c>
      <c r="AQ103">
        <v>10333</v>
      </c>
      <c r="AR103">
        <v>25166</v>
      </c>
      <c r="AS103" s="35">
        <v>196165</v>
      </c>
      <c r="AT103">
        <v>4250</v>
      </c>
      <c r="AV103" s="13" t="s">
        <v>11</v>
      </c>
      <c r="AW103" s="23">
        <f t="shared" si="180"/>
        <v>8595.6666666666661</v>
      </c>
      <c r="AX103" s="23">
        <f t="shared" si="180"/>
        <v>3876.8571428571427</v>
      </c>
      <c r="AY103" s="23">
        <f t="shared" si="180"/>
        <v>5964</v>
      </c>
      <c r="AZ103" s="23">
        <f t="shared" si="180"/>
        <v>1000</v>
      </c>
      <c r="BA103" s="23">
        <f t="shared" si="180"/>
        <v>1000</v>
      </c>
      <c r="BB103" s="23">
        <f t="shared" si="180"/>
        <v>750</v>
      </c>
      <c r="BC103" s="23">
        <f t="shared" si="180"/>
        <v>708.28571428571433</v>
      </c>
      <c r="BD103" s="23">
        <f>IFERROR(AK103/I103,"-")</f>
        <v>500</v>
      </c>
      <c r="BE103" s="24">
        <f>IFERROR(AL103/J103,"-")</f>
        <v>2485.2285714285713</v>
      </c>
    </row>
    <row r="104" spans="1:57" x14ac:dyDescent="0.25">
      <c r="A104" s="13" t="s">
        <v>12</v>
      </c>
      <c r="B104" s="11">
        <f t="shared" ref="B104" si="192">SUM(B101:B103)</f>
        <v>48</v>
      </c>
      <c r="C104" s="11">
        <f t="shared" ref="C104" si="193">SUM(C101:C103)</f>
        <v>41</v>
      </c>
      <c r="D104" s="11">
        <f t="shared" ref="D104" si="194">SUM(D101:D103)</f>
        <v>33</v>
      </c>
      <c r="E104" s="11">
        <f t="shared" ref="E104" si="195">SUM(E101:E103)</f>
        <v>29</v>
      </c>
      <c r="F104" s="11">
        <f t="shared" ref="F104" si="196">SUM(F101:F103)</f>
        <v>15</v>
      </c>
      <c r="G104" s="11">
        <f t="shared" ref="G104" si="197">SUM(G101:G103)</f>
        <v>33</v>
      </c>
      <c r="H104" s="46">
        <f t="shared" ref="H104:I104" si="198">SUM(H101:H103)</f>
        <v>260</v>
      </c>
      <c r="I104" s="11">
        <f t="shared" si="198"/>
        <v>7</v>
      </c>
      <c r="J104" s="14">
        <f>SUM(J101:J103)</f>
        <v>466</v>
      </c>
      <c r="AC104" s="13" t="s">
        <v>12</v>
      </c>
      <c r="AD104" s="21">
        <f>SUM(AD101:AD103)</f>
        <v>388789</v>
      </c>
      <c r="AE104" s="21">
        <f t="shared" ref="AE104:AK104" si="199">SUM(AE101:AE103)</f>
        <v>232481</v>
      </c>
      <c r="AF104" s="21">
        <f t="shared" si="199"/>
        <v>111301</v>
      </c>
      <c r="AG104" s="21">
        <f t="shared" si="199"/>
        <v>22665</v>
      </c>
      <c r="AH104" s="21">
        <f t="shared" si="199"/>
        <v>10333</v>
      </c>
      <c r="AI104" s="21">
        <f t="shared" si="199"/>
        <v>25166</v>
      </c>
      <c r="AJ104" s="37">
        <f t="shared" si="199"/>
        <v>196165</v>
      </c>
      <c r="AK104" s="21">
        <f t="shared" si="199"/>
        <v>4250</v>
      </c>
      <c r="AL104" s="22">
        <f>SUM(AL101:AL103)</f>
        <v>991150</v>
      </c>
      <c r="AV104" s="13" t="s">
        <v>31</v>
      </c>
      <c r="AW104" s="23">
        <f t="shared" si="180"/>
        <v>8099.770833333333</v>
      </c>
      <c r="AX104" s="23">
        <f t="shared" si="180"/>
        <v>5670.2682926829266</v>
      </c>
      <c r="AY104" s="23">
        <f t="shared" si="180"/>
        <v>3372.757575757576</v>
      </c>
      <c r="AZ104" s="23">
        <f t="shared" si="180"/>
        <v>781.55172413793105</v>
      </c>
      <c r="BA104" s="23">
        <f t="shared" si="180"/>
        <v>688.86666666666667</v>
      </c>
      <c r="BB104" s="23">
        <f t="shared" si="180"/>
        <v>762.60606060606062</v>
      </c>
      <c r="BC104" s="23">
        <f t="shared" si="180"/>
        <v>754.48076923076928</v>
      </c>
      <c r="BD104" s="23">
        <f>IFERROR(AK104/I104,"-")</f>
        <v>607.14285714285711</v>
      </c>
      <c r="BE104" s="24">
        <f>IFERROR(AL104/J104,"-")</f>
        <v>2126.9313304721031</v>
      </c>
    </row>
    <row r="105" spans="1:57" x14ac:dyDescent="0.25">
      <c r="A105" s="13"/>
      <c r="B105" s="11"/>
      <c r="C105" s="11"/>
      <c r="D105" s="11"/>
      <c r="E105" s="11"/>
      <c r="F105" s="11"/>
      <c r="G105" s="11"/>
      <c r="H105" s="46"/>
      <c r="I105" s="11"/>
      <c r="J105" s="14"/>
      <c r="AC105" s="13"/>
      <c r="AD105" s="21"/>
      <c r="AE105" s="21"/>
      <c r="AF105" s="21"/>
      <c r="AG105" s="21"/>
      <c r="AH105" s="21"/>
      <c r="AI105" s="21"/>
      <c r="AJ105" s="37"/>
      <c r="AK105" s="21"/>
      <c r="AL105" s="22"/>
      <c r="AV105" s="13"/>
      <c r="AW105" s="23"/>
      <c r="AX105" s="23"/>
      <c r="AY105" s="23"/>
      <c r="AZ105" s="23"/>
      <c r="BA105" s="23"/>
      <c r="BB105" s="23"/>
      <c r="BC105" s="23"/>
      <c r="BD105" s="23"/>
      <c r="BE105" s="24"/>
    </row>
    <row r="106" spans="1:57" x14ac:dyDescent="0.25">
      <c r="A106" s="10" t="s">
        <v>15</v>
      </c>
      <c r="B106" s="11"/>
      <c r="C106" s="11"/>
      <c r="D106" s="11"/>
      <c r="E106" s="11"/>
      <c r="F106" s="11"/>
      <c r="G106" s="11"/>
      <c r="H106" s="46"/>
      <c r="I106" s="11"/>
      <c r="J106" s="14"/>
      <c r="AC106" s="10" t="s">
        <v>15</v>
      </c>
      <c r="AD106" s="21"/>
      <c r="AE106" s="21"/>
      <c r="AF106" s="21"/>
      <c r="AG106" s="21"/>
      <c r="AH106" s="21"/>
      <c r="AI106" s="21"/>
      <c r="AJ106" s="37"/>
      <c r="AK106" s="21"/>
      <c r="AL106" s="22"/>
      <c r="AV106" s="10" t="s">
        <v>15</v>
      </c>
      <c r="AW106" s="23"/>
      <c r="AX106" s="21"/>
      <c r="AY106" s="21"/>
      <c r="AZ106" s="21"/>
      <c r="BA106" s="21"/>
      <c r="BB106" s="21"/>
      <c r="BC106" s="21"/>
      <c r="BD106" s="21"/>
      <c r="BE106" s="22"/>
    </row>
    <row r="107" spans="1:57" x14ac:dyDescent="0.25">
      <c r="A107" s="13" t="s">
        <v>1</v>
      </c>
      <c r="B107" s="11">
        <v>5</v>
      </c>
      <c r="C107" s="11">
        <v>3</v>
      </c>
      <c r="D107" s="11">
        <v>1</v>
      </c>
      <c r="E107" s="11">
        <v>1</v>
      </c>
      <c r="F107" s="11">
        <v>0</v>
      </c>
      <c r="G107" s="11">
        <v>0</v>
      </c>
      <c r="H107" s="46">
        <v>6</v>
      </c>
      <c r="I107" s="11">
        <v>0</v>
      </c>
      <c r="J107" s="14">
        <f>SUM(B107:I107)</f>
        <v>16</v>
      </c>
      <c r="AC107" s="13" t="s">
        <v>1</v>
      </c>
      <c r="AD107" s="21">
        <v>30787</v>
      </c>
      <c r="AE107" s="21">
        <v>17349</v>
      </c>
      <c r="AF107" s="21">
        <v>8446</v>
      </c>
      <c r="AG107" s="21">
        <v>1250</v>
      </c>
      <c r="AH107" s="21">
        <v>0</v>
      </c>
      <c r="AI107" s="21">
        <v>0</v>
      </c>
      <c r="AJ107" s="37">
        <v>12250</v>
      </c>
      <c r="AK107" s="21">
        <v>0</v>
      </c>
      <c r="AL107" s="22">
        <f>SUM(AD107:AK107)</f>
        <v>70082</v>
      </c>
      <c r="AV107" s="13" t="s">
        <v>1</v>
      </c>
      <c r="AW107" s="23">
        <f t="shared" ref="AW107:AZ110" si="200">IFERROR(AD107/B107,"-")</f>
        <v>6157.4</v>
      </c>
      <c r="AX107" s="23">
        <f t="shared" si="200"/>
        <v>5783</v>
      </c>
      <c r="AY107" s="23">
        <f t="shared" si="200"/>
        <v>8446</v>
      </c>
      <c r="AZ107" s="23">
        <f t="shared" si="200"/>
        <v>1250</v>
      </c>
      <c r="BA107" s="23">
        <v>0</v>
      </c>
      <c r="BB107" s="23">
        <v>0</v>
      </c>
      <c r="BC107" s="23">
        <f>IFERROR(AJ107/H107,"-")</f>
        <v>2041.6666666666667</v>
      </c>
      <c r="BD107" s="23">
        <v>0</v>
      </c>
      <c r="BE107" s="24">
        <f>IFERROR(AL107/J107,"-")</f>
        <v>4380.125</v>
      </c>
    </row>
    <row r="108" spans="1:57" x14ac:dyDescent="0.25">
      <c r="A108" s="13" t="s">
        <v>0</v>
      </c>
      <c r="B108" s="11">
        <v>31</v>
      </c>
      <c r="C108" s="11">
        <v>34</v>
      </c>
      <c r="D108" s="11">
        <v>23</v>
      </c>
      <c r="E108" s="11">
        <v>22</v>
      </c>
      <c r="F108" s="11">
        <v>21</v>
      </c>
      <c r="G108" s="11">
        <v>19</v>
      </c>
      <c r="H108" s="46">
        <v>303</v>
      </c>
      <c r="I108" s="11">
        <v>24</v>
      </c>
      <c r="J108" s="14">
        <f t="shared" ref="J108:J109" si="201">SUM(B108:I108)</f>
        <v>477</v>
      </c>
      <c r="AC108" s="13" t="s">
        <v>0</v>
      </c>
      <c r="AD108" s="21">
        <v>161120</v>
      </c>
      <c r="AE108" s="21">
        <v>180794</v>
      </c>
      <c r="AF108" s="21">
        <v>61532</v>
      </c>
      <c r="AG108" s="21">
        <v>58896</v>
      </c>
      <c r="AH108" s="21">
        <v>42500</v>
      </c>
      <c r="AI108" s="21">
        <v>41250</v>
      </c>
      <c r="AJ108" s="37">
        <v>650750</v>
      </c>
      <c r="AK108" s="21">
        <v>55750</v>
      </c>
      <c r="AL108" s="22">
        <f t="shared" ref="AL108:AL109" si="202">SUM(AD108:AK108)</f>
        <v>1252592</v>
      </c>
      <c r="AV108" s="13" t="s">
        <v>0</v>
      </c>
      <c r="AW108" s="23">
        <f t="shared" si="200"/>
        <v>5197.4193548387093</v>
      </c>
      <c r="AX108" s="23">
        <f t="shared" si="200"/>
        <v>5317.4705882352937</v>
      </c>
      <c r="AY108" s="23">
        <f t="shared" si="200"/>
        <v>2675.304347826087</v>
      </c>
      <c r="AZ108" s="23">
        <f t="shared" si="200"/>
        <v>2677.090909090909</v>
      </c>
      <c r="BA108" s="23">
        <f t="shared" ref="BA108:BB110" si="203">IFERROR(AH108/F108,"-")</f>
        <v>2023.8095238095239</v>
      </c>
      <c r="BB108" s="23">
        <f t="shared" si="203"/>
        <v>2171.0526315789475</v>
      </c>
      <c r="BC108" s="23">
        <f>IFERROR(AJ108/H108,"-")</f>
        <v>2147.6897689768975</v>
      </c>
      <c r="BD108" s="23">
        <f>IFERROR(AK108/I108,"-")</f>
        <v>2322.9166666666665</v>
      </c>
      <c r="BE108" s="24">
        <f>IFERROR(AL108/J108,"-")</f>
        <v>2625.9790356394128</v>
      </c>
    </row>
    <row r="109" spans="1:57" x14ac:dyDescent="0.25">
      <c r="A109" s="13" t="s">
        <v>11</v>
      </c>
      <c r="B109" s="11">
        <f t="shared" ref="B109" si="204">K109-B107-B108</f>
        <v>8</v>
      </c>
      <c r="C109" s="11">
        <f t="shared" ref="C109" si="205">L109-C107-C108</f>
        <v>1</v>
      </c>
      <c r="D109" s="11">
        <f t="shared" ref="D109" si="206">M109-D107-D108</f>
        <v>2</v>
      </c>
      <c r="E109" s="11">
        <f t="shared" ref="E109" si="207">N109-E107-E108</f>
        <v>1</v>
      </c>
      <c r="F109" s="11">
        <f t="shared" ref="F109" si="208">O109-F107-F108</f>
        <v>2</v>
      </c>
      <c r="G109" s="11">
        <f t="shared" ref="G109" si="209">P109-G107-G108</f>
        <v>3</v>
      </c>
      <c r="H109" s="46">
        <f t="shared" ref="H109:I109" si="210">Q109-H107-H108</f>
        <v>27</v>
      </c>
      <c r="I109" s="11">
        <f t="shared" si="210"/>
        <v>3</v>
      </c>
      <c r="J109" s="14">
        <f t="shared" si="201"/>
        <v>47</v>
      </c>
      <c r="K109">
        <v>44</v>
      </c>
      <c r="L109">
        <v>38</v>
      </c>
      <c r="M109">
        <v>26</v>
      </c>
      <c r="N109">
        <v>24</v>
      </c>
      <c r="O109">
        <v>23</v>
      </c>
      <c r="P109">
        <v>22</v>
      </c>
      <c r="Q109" s="44">
        <v>336</v>
      </c>
      <c r="R109">
        <v>27</v>
      </c>
      <c r="AC109" s="13" t="s">
        <v>11</v>
      </c>
      <c r="AD109" s="21">
        <f t="shared" ref="AD109" si="211">AM109-AD107-AD108</f>
        <v>56125</v>
      </c>
      <c r="AE109" s="21">
        <f t="shared" ref="AE109:AK109" si="212">AN109-AE107-AE108</f>
        <v>2500</v>
      </c>
      <c r="AF109" s="21">
        <f t="shared" si="212"/>
        <v>2250</v>
      </c>
      <c r="AG109" s="21">
        <f t="shared" si="212"/>
        <v>2500</v>
      </c>
      <c r="AH109" s="21">
        <f t="shared" si="212"/>
        <v>2500</v>
      </c>
      <c r="AI109" s="21">
        <f t="shared" si="212"/>
        <v>5500</v>
      </c>
      <c r="AJ109" s="37">
        <f t="shared" si="212"/>
        <v>55750</v>
      </c>
      <c r="AK109" s="21">
        <f t="shared" si="212"/>
        <v>5500</v>
      </c>
      <c r="AL109" s="22">
        <f t="shared" si="202"/>
        <v>132625</v>
      </c>
      <c r="AM109">
        <v>248032</v>
      </c>
      <c r="AN109">
        <v>200643</v>
      </c>
      <c r="AO109">
        <v>72228</v>
      </c>
      <c r="AP109">
        <v>62646</v>
      </c>
      <c r="AQ109">
        <v>45000</v>
      </c>
      <c r="AR109">
        <v>46750</v>
      </c>
      <c r="AS109" s="35">
        <v>718750</v>
      </c>
      <c r="AT109">
        <v>61250</v>
      </c>
      <c r="AV109" s="13" t="s">
        <v>11</v>
      </c>
      <c r="AW109" s="23">
        <f t="shared" si="200"/>
        <v>7015.625</v>
      </c>
      <c r="AX109" s="23">
        <f t="shared" si="200"/>
        <v>2500</v>
      </c>
      <c r="AY109" s="23">
        <f t="shared" si="200"/>
        <v>1125</v>
      </c>
      <c r="AZ109" s="23">
        <f t="shared" si="200"/>
        <v>2500</v>
      </c>
      <c r="BA109" s="23">
        <f t="shared" si="203"/>
        <v>1250</v>
      </c>
      <c r="BB109" s="23">
        <f t="shared" si="203"/>
        <v>1833.3333333333333</v>
      </c>
      <c r="BC109" s="23">
        <f>IFERROR(AJ109/H109,"-")</f>
        <v>2064.8148148148148</v>
      </c>
      <c r="BD109" s="23">
        <f>IFERROR(AK109/I109,"-")</f>
        <v>1833.3333333333333</v>
      </c>
      <c r="BE109" s="24">
        <f>IFERROR(AL109/J109,"-")</f>
        <v>2821.8085106382978</v>
      </c>
    </row>
    <row r="110" spans="1:57" x14ac:dyDescent="0.25">
      <c r="A110" s="13" t="s">
        <v>12</v>
      </c>
      <c r="B110" s="11">
        <f t="shared" ref="B110" si="213">SUM(B107:B109)</f>
        <v>44</v>
      </c>
      <c r="C110" s="11">
        <f t="shared" ref="C110" si="214">SUM(C107:C109)</f>
        <v>38</v>
      </c>
      <c r="D110" s="11">
        <f t="shared" ref="D110" si="215">SUM(D107:D109)</f>
        <v>26</v>
      </c>
      <c r="E110" s="11">
        <f t="shared" ref="E110" si="216">SUM(E107:E109)</f>
        <v>24</v>
      </c>
      <c r="F110" s="11">
        <f t="shared" ref="F110" si="217">SUM(F107:F109)</f>
        <v>23</v>
      </c>
      <c r="G110" s="11">
        <f t="shared" ref="G110" si="218">SUM(G107:G109)</f>
        <v>22</v>
      </c>
      <c r="H110" s="46">
        <f t="shared" ref="H110:I110" si="219">SUM(H107:H109)</f>
        <v>336</v>
      </c>
      <c r="I110" s="11">
        <f t="shared" si="219"/>
        <v>27</v>
      </c>
      <c r="J110" s="14">
        <f>SUM(J107:J109)</f>
        <v>540</v>
      </c>
      <c r="AC110" s="13" t="s">
        <v>12</v>
      </c>
      <c r="AD110" s="21">
        <f>SUM(AD107:AD109)</f>
        <v>248032</v>
      </c>
      <c r="AE110" s="21">
        <f t="shared" ref="AE110:AK110" si="220">SUM(AE107:AE109)</f>
        <v>200643</v>
      </c>
      <c r="AF110" s="21">
        <f t="shared" si="220"/>
        <v>72228</v>
      </c>
      <c r="AG110" s="21">
        <f t="shared" si="220"/>
        <v>62646</v>
      </c>
      <c r="AH110" s="21">
        <f t="shared" si="220"/>
        <v>45000</v>
      </c>
      <c r="AI110" s="21">
        <f t="shared" si="220"/>
        <v>46750</v>
      </c>
      <c r="AJ110" s="37">
        <f t="shared" si="220"/>
        <v>718750</v>
      </c>
      <c r="AK110" s="21">
        <f t="shared" si="220"/>
        <v>61250</v>
      </c>
      <c r="AL110" s="22">
        <f>SUM(AL107:AL109)</f>
        <v>1455299</v>
      </c>
      <c r="AV110" s="13" t="s">
        <v>31</v>
      </c>
      <c r="AW110" s="23">
        <f t="shared" si="200"/>
        <v>5637.090909090909</v>
      </c>
      <c r="AX110" s="23">
        <f t="shared" si="200"/>
        <v>5280.0789473684208</v>
      </c>
      <c r="AY110" s="23">
        <f t="shared" si="200"/>
        <v>2778</v>
      </c>
      <c r="AZ110" s="23">
        <f t="shared" si="200"/>
        <v>2610.25</v>
      </c>
      <c r="BA110" s="23">
        <f t="shared" si="203"/>
        <v>1956.5217391304348</v>
      </c>
      <c r="BB110" s="23">
        <f t="shared" si="203"/>
        <v>2125</v>
      </c>
      <c r="BC110" s="23">
        <f>IFERROR(AJ110/H110,"-")</f>
        <v>2139.1369047619046</v>
      </c>
      <c r="BD110" s="23">
        <f>IFERROR(AK110/I110,"-")</f>
        <v>2268.5185185185187</v>
      </c>
      <c r="BE110" s="24">
        <f>IFERROR(AL110/J110,"-")</f>
        <v>2694.9981481481482</v>
      </c>
    </row>
    <row r="111" spans="1:57" x14ac:dyDescent="0.25">
      <c r="A111" s="13"/>
      <c r="B111" s="11"/>
      <c r="C111" s="11"/>
      <c r="D111" s="11"/>
      <c r="E111" s="11"/>
      <c r="F111" s="11"/>
      <c r="G111" s="11"/>
      <c r="H111" s="46"/>
      <c r="I111" s="11"/>
      <c r="J111" s="14"/>
      <c r="AC111" s="13"/>
      <c r="AD111" s="21"/>
      <c r="AE111" s="21"/>
      <c r="AF111" s="21"/>
      <c r="AG111" s="21"/>
      <c r="AH111" s="21"/>
      <c r="AI111" s="21"/>
      <c r="AJ111" s="37"/>
      <c r="AK111" s="21"/>
      <c r="AL111" s="22"/>
      <c r="AV111" s="13"/>
      <c r="AW111" s="23"/>
      <c r="AX111" s="23"/>
      <c r="AY111" s="23"/>
      <c r="AZ111" s="23"/>
      <c r="BA111" s="23"/>
      <c r="BB111" s="23"/>
      <c r="BC111" s="23"/>
      <c r="BD111" s="23"/>
      <c r="BE111" s="24"/>
    </row>
    <row r="112" spans="1:57" x14ac:dyDescent="0.25">
      <c r="A112" s="15" t="s">
        <v>25</v>
      </c>
      <c r="B112" s="11"/>
      <c r="C112" s="11"/>
      <c r="D112" s="11"/>
      <c r="E112" s="11"/>
      <c r="F112" s="11"/>
      <c r="G112" s="11"/>
      <c r="H112" s="46"/>
      <c r="I112" s="11"/>
      <c r="J112" s="14"/>
      <c r="AC112" s="15" t="s">
        <v>25</v>
      </c>
      <c r="AD112" s="21"/>
      <c r="AE112" s="21"/>
      <c r="AF112" s="21"/>
      <c r="AG112" s="21"/>
      <c r="AH112" s="21"/>
      <c r="AI112" s="21"/>
      <c r="AJ112" s="37"/>
      <c r="AK112" s="21"/>
      <c r="AL112" s="22"/>
      <c r="AV112" s="15" t="s">
        <v>25</v>
      </c>
      <c r="AW112" s="23"/>
      <c r="AX112" s="23"/>
      <c r="AY112" s="23"/>
      <c r="AZ112" s="23"/>
      <c r="BA112" s="23"/>
      <c r="BB112" s="23"/>
      <c r="BC112" s="23"/>
      <c r="BD112" s="23"/>
      <c r="BE112" s="24"/>
    </row>
    <row r="113" spans="1:57" x14ac:dyDescent="0.25">
      <c r="A113" s="13" t="s">
        <v>1</v>
      </c>
      <c r="B113" s="11">
        <f>B83+B89+B95+B101+B107</f>
        <v>77</v>
      </c>
      <c r="C113" s="11">
        <f t="shared" ref="C113:J113" si="221">C83+C89+C95+C101+C107</f>
        <v>81</v>
      </c>
      <c r="D113" s="11">
        <f t="shared" si="221"/>
        <v>46</v>
      </c>
      <c r="E113" s="11">
        <f t="shared" si="221"/>
        <v>33</v>
      </c>
      <c r="F113" s="11">
        <f t="shared" si="221"/>
        <v>27</v>
      </c>
      <c r="G113" s="11">
        <f t="shared" si="221"/>
        <v>26</v>
      </c>
      <c r="H113" s="46">
        <f t="shared" si="221"/>
        <v>94</v>
      </c>
      <c r="I113" s="11">
        <f t="shared" si="221"/>
        <v>1</v>
      </c>
      <c r="J113" s="16">
        <f t="shared" si="221"/>
        <v>385</v>
      </c>
      <c r="AC113" s="13" t="s">
        <v>1</v>
      </c>
      <c r="AD113" s="23">
        <f>AD83+AD89+AD95+AD101+AD107</f>
        <v>546131</v>
      </c>
      <c r="AE113" s="23">
        <f t="shared" ref="AE113:AL113" si="222">AE83+AE89+AE95+AE101+AE107</f>
        <v>225941</v>
      </c>
      <c r="AF113" s="23">
        <f t="shared" si="222"/>
        <v>93115</v>
      </c>
      <c r="AG113" s="23">
        <f t="shared" si="222"/>
        <v>24166</v>
      </c>
      <c r="AH113" s="23">
        <f t="shared" si="222"/>
        <v>17499</v>
      </c>
      <c r="AI113" s="23">
        <f t="shared" si="222"/>
        <v>17666</v>
      </c>
      <c r="AJ113" s="38">
        <f t="shared" si="222"/>
        <v>73582</v>
      </c>
      <c r="AK113" s="23">
        <f t="shared" si="222"/>
        <v>500</v>
      </c>
      <c r="AL113" s="24">
        <f t="shared" si="222"/>
        <v>998600</v>
      </c>
      <c r="AV113" s="13" t="s">
        <v>1</v>
      </c>
      <c r="AW113" s="23">
        <f>AD113/B113</f>
        <v>7092.6103896103896</v>
      </c>
      <c r="AX113" s="23">
        <f t="shared" ref="AX113:AX115" si="223">AE113/C113</f>
        <v>2789.3950617283949</v>
      </c>
      <c r="AY113" s="23">
        <f t="shared" ref="AY113:AY115" si="224">AF113/D113</f>
        <v>2024.2391304347825</v>
      </c>
      <c r="AZ113" s="23">
        <f t="shared" ref="AZ113:AZ115" si="225">AG113/E113</f>
        <v>732.30303030303025</v>
      </c>
      <c r="BA113" s="23">
        <f t="shared" ref="BA113:BA115" si="226">AH113/F113</f>
        <v>648.11111111111109</v>
      </c>
      <c r="BB113" s="23">
        <f t="shared" ref="BB113:BB115" si="227">AI113/G113</f>
        <v>679.46153846153845</v>
      </c>
      <c r="BC113" s="23">
        <f t="shared" ref="BC113:BC115" si="228">AJ113/H113</f>
        <v>782.78723404255322</v>
      </c>
      <c r="BD113" s="23">
        <f t="shared" ref="BD113:BD115" si="229">AK113/I113</f>
        <v>500</v>
      </c>
      <c r="BE113" s="24">
        <f t="shared" ref="BE113:BE115" si="230">AL113/J113</f>
        <v>2593.7662337662337</v>
      </c>
    </row>
    <row r="114" spans="1:57" x14ac:dyDescent="0.25">
      <c r="A114" s="13" t="s">
        <v>0</v>
      </c>
      <c r="B114" s="11">
        <f t="shared" ref="B114:J114" si="231">B84+B90+B96+B102+B108</f>
        <v>102</v>
      </c>
      <c r="C114" s="11">
        <f t="shared" si="231"/>
        <v>130</v>
      </c>
      <c r="D114" s="11">
        <f t="shared" si="231"/>
        <v>120</v>
      </c>
      <c r="E114" s="11">
        <f t="shared" si="231"/>
        <v>79</v>
      </c>
      <c r="F114" s="11">
        <f t="shared" si="231"/>
        <v>63</v>
      </c>
      <c r="G114" s="11">
        <f t="shared" si="231"/>
        <v>120</v>
      </c>
      <c r="H114" s="46">
        <f t="shared" si="231"/>
        <v>918</v>
      </c>
      <c r="I114" s="11">
        <f t="shared" si="231"/>
        <v>48</v>
      </c>
      <c r="J114" s="16">
        <f t="shared" si="231"/>
        <v>1580</v>
      </c>
      <c r="AC114" s="13" t="s">
        <v>0</v>
      </c>
      <c r="AD114" s="23">
        <f t="shared" ref="AD114:AL114" si="232">AD84+AD90+AD96+AD102+AD108</f>
        <v>705163</v>
      </c>
      <c r="AE114" s="23">
        <f t="shared" si="232"/>
        <v>475824</v>
      </c>
      <c r="AF114" s="23">
        <f t="shared" si="232"/>
        <v>226922</v>
      </c>
      <c r="AG114" s="23">
        <f t="shared" si="232"/>
        <v>120235</v>
      </c>
      <c r="AH114" s="23">
        <f t="shared" si="232"/>
        <v>72000</v>
      </c>
      <c r="AI114" s="23">
        <f t="shared" si="232"/>
        <v>113667</v>
      </c>
      <c r="AJ114" s="38">
        <f t="shared" si="232"/>
        <v>1106819</v>
      </c>
      <c r="AK114" s="23">
        <f t="shared" si="232"/>
        <v>71000</v>
      </c>
      <c r="AL114" s="24">
        <f t="shared" si="232"/>
        <v>2891630</v>
      </c>
      <c r="AV114" s="13" t="s">
        <v>0</v>
      </c>
      <c r="AW114" s="23">
        <f t="shared" ref="AW114:AW115" si="233">AD114/B114</f>
        <v>6913.3627450980393</v>
      </c>
      <c r="AX114" s="23">
        <f t="shared" si="223"/>
        <v>3660.1846153846154</v>
      </c>
      <c r="AY114" s="23">
        <f t="shared" si="224"/>
        <v>1891.0166666666667</v>
      </c>
      <c r="AZ114" s="23">
        <f t="shared" si="225"/>
        <v>1521.9620253164558</v>
      </c>
      <c r="BA114" s="23">
        <f t="shared" si="226"/>
        <v>1142.8571428571429</v>
      </c>
      <c r="BB114" s="23">
        <f t="shared" si="227"/>
        <v>947.22500000000002</v>
      </c>
      <c r="BC114" s="23">
        <f t="shared" si="228"/>
        <v>1205.6851851851852</v>
      </c>
      <c r="BD114" s="23">
        <f t="shared" si="229"/>
        <v>1479.1666666666667</v>
      </c>
      <c r="BE114" s="24">
        <f t="shared" si="230"/>
        <v>1830.1455696202531</v>
      </c>
    </row>
    <row r="115" spans="1:57" x14ac:dyDescent="0.25">
      <c r="A115" s="13" t="s">
        <v>11</v>
      </c>
      <c r="B115" s="11">
        <f t="shared" ref="B115:J115" si="234">B85+B91+B97+B103+B109</f>
        <v>22</v>
      </c>
      <c r="C115" s="11">
        <f t="shared" si="234"/>
        <v>17</v>
      </c>
      <c r="D115" s="11">
        <f t="shared" si="234"/>
        <v>16</v>
      </c>
      <c r="E115" s="11">
        <f t="shared" si="234"/>
        <v>5</v>
      </c>
      <c r="F115" s="11">
        <f t="shared" si="234"/>
        <v>5</v>
      </c>
      <c r="G115" s="11">
        <f t="shared" si="234"/>
        <v>17</v>
      </c>
      <c r="H115" s="46">
        <f t="shared" si="234"/>
        <v>67</v>
      </c>
      <c r="I115" s="11">
        <f t="shared" si="234"/>
        <v>7</v>
      </c>
      <c r="J115" s="16">
        <f t="shared" si="234"/>
        <v>156</v>
      </c>
      <c r="AC115" s="13" t="s">
        <v>11</v>
      </c>
      <c r="AD115" s="23">
        <f t="shared" ref="AD115:AL115" si="235">AD85+AD91+AD97+AD103+AD109</f>
        <v>155365</v>
      </c>
      <c r="AE115" s="23">
        <f t="shared" si="235"/>
        <v>42616</v>
      </c>
      <c r="AF115" s="23">
        <f t="shared" si="235"/>
        <v>28390</v>
      </c>
      <c r="AG115" s="23">
        <f t="shared" si="235"/>
        <v>5167</v>
      </c>
      <c r="AH115" s="23">
        <f t="shared" si="235"/>
        <v>5500</v>
      </c>
      <c r="AI115" s="23">
        <f t="shared" si="235"/>
        <v>15417</v>
      </c>
      <c r="AJ115" s="38">
        <f t="shared" si="235"/>
        <v>81916</v>
      </c>
      <c r="AK115" s="23">
        <f t="shared" si="235"/>
        <v>7500</v>
      </c>
      <c r="AL115" s="24">
        <f t="shared" si="235"/>
        <v>341871</v>
      </c>
      <c r="AV115" s="13" t="s">
        <v>11</v>
      </c>
      <c r="AW115" s="23">
        <f t="shared" si="233"/>
        <v>7062.045454545455</v>
      </c>
      <c r="AX115" s="23">
        <f t="shared" si="223"/>
        <v>2506.8235294117649</v>
      </c>
      <c r="AY115" s="23">
        <f t="shared" si="224"/>
        <v>1774.375</v>
      </c>
      <c r="AZ115" s="23">
        <f t="shared" si="225"/>
        <v>1033.4000000000001</v>
      </c>
      <c r="BA115" s="23">
        <f t="shared" si="226"/>
        <v>1100</v>
      </c>
      <c r="BB115" s="23">
        <f t="shared" si="227"/>
        <v>906.88235294117646</v>
      </c>
      <c r="BC115" s="23">
        <f t="shared" si="228"/>
        <v>1222.6268656716418</v>
      </c>
      <c r="BD115" s="23">
        <f t="shared" si="229"/>
        <v>1071.4285714285713</v>
      </c>
      <c r="BE115" s="24">
        <f t="shared" si="230"/>
        <v>2191.4807692307691</v>
      </c>
    </row>
    <row r="116" spans="1:57" x14ac:dyDescent="0.25">
      <c r="A116" s="15" t="s">
        <v>2</v>
      </c>
      <c r="B116" s="11">
        <f t="shared" ref="B116:J116" si="236">B86+B92+B98+B104+B110</f>
        <v>201</v>
      </c>
      <c r="C116" s="11">
        <f t="shared" si="236"/>
        <v>228</v>
      </c>
      <c r="D116" s="11">
        <f t="shared" si="236"/>
        <v>182</v>
      </c>
      <c r="E116" s="11">
        <f t="shared" si="236"/>
        <v>117</v>
      </c>
      <c r="F116" s="11">
        <f t="shared" si="236"/>
        <v>95</v>
      </c>
      <c r="G116" s="11">
        <f t="shared" si="236"/>
        <v>163</v>
      </c>
      <c r="H116" s="46">
        <f t="shared" si="236"/>
        <v>1079</v>
      </c>
      <c r="I116" s="11">
        <f t="shared" si="236"/>
        <v>56</v>
      </c>
      <c r="J116" s="14">
        <f t="shared" si="236"/>
        <v>2121</v>
      </c>
      <c r="K116">
        <v>201</v>
      </c>
      <c r="AC116" s="15" t="s">
        <v>2</v>
      </c>
      <c r="AD116" s="21">
        <f t="shared" ref="AD116:AL116" si="237">AD86+AD92+AD98+AD104+AD110</f>
        <v>1406659</v>
      </c>
      <c r="AE116" s="21">
        <f t="shared" si="237"/>
        <v>744381</v>
      </c>
      <c r="AF116" s="21">
        <f t="shared" si="237"/>
        <v>348427</v>
      </c>
      <c r="AG116" s="21">
        <f t="shared" si="237"/>
        <v>149568</v>
      </c>
      <c r="AH116" s="21">
        <f t="shared" si="237"/>
        <v>94999</v>
      </c>
      <c r="AI116" s="21">
        <f t="shared" si="237"/>
        <v>146750</v>
      </c>
      <c r="AJ116" s="37">
        <f t="shared" si="237"/>
        <v>1262317</v>
      </c>
      <c r="AK116" s="21">
        <f t="shared" si="237"/>
        <v>79000</v>
      </c>
      <c r="AL116" s="22">
        <f t="shared" si="237"/>
        <v>4232101</v>
      </c>
      <c r="AM116">
        <v>1406659</v>
      </c>
      <c r="AN116">
        <v>744381</v>
      </c>
      <c r="AO116">
        <v>348427</v>
      </c>
      <c r="AP116">
        <v>149568</v>
      </c>
      <c r="AQ116">
        <v>94999</v>
      </c>
      <c r="AR116">
        <v>146750</v>
      </c>
      <c r="AS116" s="35">
        <v>1262317</v>
      </c>
      <c r="AV116" s="15" t="s">
        <v>31</v>
      </c>
      <c r="AW116" s="23">
        <f t="shared" ref="AW116" si="238">IFERROR(AD116/B116,"-")</f>
        <v>6998.3034825870645</v>
      </c>
      <c r="AX116" s="23">
        <f t="shared" ref="AX116" si="239">IFERROR(AE116/C116,"-")</f>
        <v>3264.8289473684213</v>
      </c>
      <c r="AY116" s="23">
        <f t="shared" ref="AY116" si="240">IFERROR(AF116/D116,"-")</f>
        <v>1914.434065934066</v>
      </c>
      <c r="AZ116" s="23">
        <f t="shared" ref="AZ116" si="241">IFERROR(AG116/E116,"-")</f>
        <v>1278.3589743589744</v>
      </c>
      <c r="BA116" s="23">
        <f t="shared" ref="BA116" si="242">IFERROR(AH116/F116,"-")</f>
        <v>999.98947368421057</v>
      </c>
      <c r="BB116" s="23">
        <f t="shared" ref="BB116" si="243">IFERROR(AI116/G116,"-")</f>
        <v>900.30674846625766</v>
      </c>
      <c r="BC116" s="23">
        <f t="shared" ref="BC116" si="244">IFERROR(AJ116/H116,"-")</f>
        <v>1169.8952734012976</v>
      </c>
      <c r="BD116" s="23">
        <f t="shared" ref="BD116" si="245">IFERROR(AK116/I116,"-")</f>
        <v>1410.7142857142858</v>
      </c>
      <c r="BE116" s="24">
        <f t="shared" ref="BE116" si="246">IFERROR(AL116/J116,"-")</f>
        <v>1995.3328618576143</v>
      </c>
    </row>
    <row r="117" spans="1:57" x14ac:dyDescent="0.25">
      <c r="S117" s="10"/>
      <c r="AC117" s="10"/>
      <c r="AD117" s="21"/>
      <c r="AE117" s="21"/>
      <c r="AF117" s="21"/>
      <c r="AG117" s="21"/>
      <c r="AH117" s="21"/>
      <c r="AI117" s="21"/>
      <c r="AJ117" s="37"/>
      <c r="AK117" s="21"/>
      <c r="AL117" s="22"/>
      <c r="AV117" s="10"/>
      <c r="AW117" s="23"/>
      <c r="AX117" s="23"/>
      <c r="AY117" s="23"/>
      <c r="AZ117" s="23"/>
      <c r="BA117" s="23"/>
      <c r="BB117" s="23"/>
      <c r="BC117" s="23"/>
      <c r="BD117" s="23"/>
      <c r="BE117" s="24"/>
    </row>
    <row r="118" spans="1:57" x14ac:dyDescent="0.25">
      <c r="A118" s="30" t="s">
        <v>29</v>
      </c>
      <c r="B118" s="31">
        <f t="shared" ref="B118:J118" si="247">B116/B155</f>
        <v>6.8812050667579602E-2</v>
      </c>
      <c r="C118" s="31">
        <f t="shared" si="247"/>
        <v>7.534699272967614E-2</v>
      </c>
      <c r="D118" s="31">
        <f t="shared" si="247"/>
        <v>8.5166120729995326E-2</v>
      </c>
      <c r="E118" s="31">
        <f t="shared" si="247"/>
        <v>6.9725864123957093E-2</v>
      </c>
      <c r="F118" s="31">
        <f t="shared" si="247"/>
        <v>7.3815073815073809E-2</v>
      </c>
      <c r="G118" s="31">
        <f t="shared" si="247"/>
        <v>7.9667644183773215E-2</v>
      </c>
      <c r="H118" s="47">
        <f t="shared" si="247"/>
        <v>8.6430631207946168E-2</v>
      </c>
      <c r="I118" s="31">
        <f t="shared" si="247"/>
        <v>8.2717872968980796E-2</v>
      </c>
      <c r="J118" s="32">
        <f t="shared" si="247"/>
        <v>8.0781535648994512E-2</v>
      </c>
      <c r="AC118" s="30" t="s">
        <v>29</v>
      </c>
      <c r="AD118" s="33">
        <f t="shared" ref="AD118:AL118" si="248">AD116/AD155</f>
        <v>8.1781804616922957E-2</v>
      </c>
      <c r="AE118" s="33">
        <f t="shared" si="248"/>
        <v>9.743094263341788E-2</v>
      </c>
      <c r="AF118" s="33">
        <f t="shared" si="248"/>
        <v>9.7951168772753464E-2</v>
      </c>
      <c r="AG118" s="33">
        <f t="shared" si="248"/>
        <v>9.2296584727694586E-2</v>
      </c>
      <c r="AH118" s="33">
        <f t="shared" si="248"/>
        <v>8.8081027981319213E-2</v>
      </c>
      <c r="AI118" s="33">
        <f t="shared" si="248"/>
        <v>9.5193971322658832E-2</v>
      </c>
      <c r="AJ118" s="39">
        <f t="shared" si="248"/>
        <v>0.11108288468364458</v>
      </c>
      <c r="AK118" s="33">
        <f t="shared" si="248"/>
        <v>0.10254719442558644</v>
      </c>
      <c r="AL118" s="34">
        <f t="shared" si="248"/>
        <v>9.4525309306289065E-2</v>
      </c>
      <c r="AV118" s="10"/>
      <c r="AW118" s="23"/>
      <c r="AX118" s="21"/>
      <c r="AY118" s="21"/>
      <c r="AZ118" s="21"/>
      <c r="BA118" s="21"/>
      <c r="BB118" s="21"/>
      <c r="BC118" s="21"/>
      <c r="BD118" s="21"/>
      <c r="BE118" s="22"/>
    </row>
    <row r="119" spans="1:57" x14ac:dyDescent="0.25">
      <c r="A119" s="57" t="s">
        <v>19</v>
      </c>
      <c r="B119" s="59" t="s">
        <v>23</v>
      </c>
      <c r="C119" s="59"/>
      <c r="D119" s="59"/>
      <c r="E119" s="59"/>
      <c r="F119" s="59"/>
      <c r="G119" s="59"/>
      <c r="H119" s="59"/>
      <c r="I119" s="59"/>
      <c r="J119" s="60"/>
      <c r="AC119" s="57" t="s">
        <v>19</v>
      </c>
      <c r="AD119" s="59" t="s">
        <v>23</v>
      </c>
      <c r="AE119" s="59"/>
      <c r="AF119" s="59"/>
      <c r="AG119" s="59"/>
      <c r="AH119" s="59"/>
      <c r="AI119" s="59"/>
      <c r="AJ119" s="59"/>
      <c r="AK119" s="59"/>
      <c r="AL119" s="60"/>
      <c r="AV119" s="57" t="s">
        <v>19</v>
      </c>
      <c r="AW119" s="59" t="s">
        <v>23</v>
      </c>
      <c r="AX119" s="59"/>
      <c r="AY119" s="59"/>
      <c r="AZ119" s="59"/>
      <c r="BA119" s="59"/>
      <c r="BB119" s="59"/>
      <c r="BC119" s="59"/>
      <c r="BD119" s="59"/>
      <c r="BE119" s="60"/>
    </row>
    <row r="120" spans="1:57" ht="30" x14ac:dyDescent="0.25">
      <c r="A120" s="58"/>
      <c r="B120" s="8">
        <v>0</v>
      </c>
      <c r="C120" s="8" t="s">
        <v>4</v>
      </c>
      <c r="D120" s="8" t="s">
        <v>5</v>
      </c>
      <c r="E120" s="8" t="s">
        <v>6</v>
      </c>
      <c r="F120" s="8" t="s">
        <v>7</v>
      </c>
      <c r="G120" s="8" t="s">
        <v>8</v>
      </c>
      <c r="H120" s="36" t="s">
        <v>9</v>
      </c>
      <c r="I120" s="8" t="s">
        <v>22</v>
      </c>
      <c r="J120" s="9" t="s">
        <v>24</v>
      </c>
      <c r="AC120" s="58"/>
      <c r="AD120" s="8">
        <v>0</v>
      </c>
      <c r="AE120" s="8" t="s">
        <v>4</v>
      </c>
      <c r="AF120" s="8" t="s">
        <v>5</v>
      </c>
      <c r="AG120" s="8" t="s">
        <v>6</v>
      </c>
      <c r="AH120" s="8" t="s">
        <v>7</v>
      </c>
      <c r="AI120" s="8" t="s">
        <v>8</v>
      </c>
      <c r="AJ120" s="36" t="s">
        <v>9</v>
      </c>
      <c r="AK120" s="8" t="s">
        <v>22</v>
      </c>
      <c r="AL120" s="9" t="s">
        <v>24</v>
      </c>
      <c r="AV120" s="58"/>
      <c r="AW120" s="8">
        <v>0</v>
      </c>
      <c r="AX120" s="8" t="s">
        <v>4</v>
      </c>
      <c r="AY120" s="8" t="s">
        <v>5</v>
      </c>
      <c r="AZ120" s="8" t="s">
        <v>6</v>
      </c>
      <c r="BA120" s="8" t="s">
        <v>7</v>
      </c>
      <c r="BB120" s="8" t="s">
        <v>8</v>
      </c>
      <c r="BC120" s="8" t="s">
        <v>9</v>
      </c>
      <c r="BD120" s="8" t="s">
        <v>22</v>
      </c>
      <c r="BE120" s="9" t="s">
        <v>24</v>
      </c>
    </row>
    <row r="121" spans="1:57" x14ac:dyDescent="0.25">
      <c r="A121" s="10" t="s">
        <v>21</v>
      </c>
      <c r="B121" s="11"/>
      <c r="C121" s="11"/>
      <c r="D121" s="11"/>
      <c r="E121" s="11"/>
      <c r="F121" s="11"/>
      <c r="G121" s="11"/>
      <c r="H121" s="46"/>
      <c r="I121" s="11"/>
      <c r="J121" s="12"/>
      <c r="AC121" s="10" t="s">
        <v>21</v>
      </c>
      <c r="AD121" s="21"/>
      <c r="AE121" s="25"/>
      <c r="AF121" s="25"/>
      <c r="AG121" s="25"/>
      <c r="AH121" s="25"/>
      <c r="AI121" s="25"/>
      <c r="AJ121" s="40"/>
      <c r="AK121" s="25"/>
      <c r="AL121" s="26"/>
      <c r="AV121" s="10" t="s">
        <v>21</v>
      </c>
      <c r="AW121" s="23"/>
      <c r="AX121" s="25"/>
      <c r="AY121" s="25"/>
      <c r="AZ121" s="25"/>
      <c r="BA121" s="25"/>
      <c r="BB121" s="25"/>
      <c r="BC121" s="25"/>
      <c r="BD121" s="25"/>
      <c r="BE121" s="26"/>
    </row>
    <row r="122" spans="1:57" x14ac:dyDescent="0.25">
      <c r="A122" s="13" t="s">
        <v>1</v>
      </c>
      <c r="B122" s="11">
        <f t="shared" ref="B122:I125" si="249">B5+B44+B83</f>
        <v>3</v>
      </c>
      <c r="C122" s="11">
        <f t="shared" si="249"/>
        <v>345</v>
      </c>
      <c r="D122" s="11">
        <f t="shared" si="249"/>
        <v>189</v>
      </c>
      <c r="E122" s="11">
        <f t="shared" si="249"/>
        <v>137</v>
      </c>
      <c r="F122" s="11">
        <f t="shared" si="249"/>
        <v>93</v>
      </c>
      <c r="G122" s="11">
        <f t="shared" si="249"/>
        <v>93</v>
      </c>
      <c r="H122" s="46">
        <f t="shared" si="249"/>
        <v>230</v>
      </c>
      <c r="I122" s="11">
        <f t="shared" si="249"/>
        <v>2</v>
      </c>
      <c r="J122" s="14">
        <f>SUM(B122:I122)</f>
        <v>1092</v>
      </c>
      <c r="AC122" s="13" t="s">
        <v>1</v>
      </c>
      <c r="AD122" s="27">
        <f t="shared" ref="AD122:AK124" si="250">AD5+AD44+AD83</f>
        <v>2560</v>
      </c>
      <c r="AE122" s="27">
        <f t="shared" si="250"/>
        <v>111591</v>
      </c>
      <c r="AF122" s="27">
        <f t="shared" si="250"/>
        <v>84583</v>
      </c>
      <c r="AG122" s="27">
        <f t="shared" si="250"/>
        <v>67916</v>
      </c>
      <c r="AH122" s="27">
        <f t="shared" si="250"/>
        <v>48333</v>
      </c>
      <c r="AI122" s="27">
        <f t="shared" si="250"/>
        <v>50250</v>
      </c>
      <c r="AJ122" s="41">
        <f t="shared" si="250"/>
        <v>118416</v>
      </c>
      <c r="AK122" s="27">
        <f t="shared" si="250"/>
        <v>1000</v>
      </c>
      <c r="AL122" s="22">
        <f>SUM(AD122:AK122)</f>
        <v>484649</v>
      </c>
      <c r="AV122" s="13" t="s">
        <v>1</v>
      </c>
      <c r="AW122" s="23">
        <f>IFERROR(AD122/B122,"-")</f>
        <v>853.33333333333337</v>
      </c>
      <c r="AX122" s="23">
        <f t="shared" ref="AX122:AX125" si="251">IFERROR(AE122/C122,"-")</f>
        <v>323.45217391304345</v>
      </c>
      <c r="AY122" s="23">
        <f t="shared" ref="AY122:AY125" si="252">IFERROR(AF122/D122,"-")</f>
        <v>447.5291005291005</v>
      </c>
      <c r="AZ122" s="23">
        <f t="shared" ref="AZ122:AZ125" si="253">IFERROR(AG122/E122,"-")</f>
        <v>495.73722627737226</v>
      </c>
      <c r="BA122" s="23">
        <f t="shared" ref="BA122:BA125" si="254">IFERROR(AH122/F122,"-")</f>
        <v>519.70967741935488</v>
      </c>
      <c r="BB122" s="23">
        <f t="shared" ref="BB122:BB125" si="255">IFERROR(AI122/G122,"-")</f>
        <v>540.32258064516134</v>
      </c>
      <c r="BC122" s="23">
        <f t="shared" ref="BC122:BC125" si="256">IFERROR(AJ122/H122,"-")</f>
        <v>514.85217391304343</v>
      </c>
      <c r="BD122" s="23">
        <f t="shared" ref="BD122:BD125" si="257">IFERROR(AK122/I122,"-")</f>
        <v>500</v>
      </c>
      <c r="BE122" s="24">
        <f t="shared" ref="BE122:BE125" si="258">IFERROR(AL122/J122,"-")</f>
        <v>443.81776556776555</v>
      </c>
    </row>
    <row r="123" spans="1:57" x14ac:dyDescent="0.25">
      <c r="A123" s="13" t="s">
        <v>0</v>
      </c>
      <c r="B123" s="11">
        <f t="shared" si="249"/>
        <v>4</v>
      </c>
      <c r="C123" s="11">
        <f t="shared" si="249"/>
        <v>211</v>
      </c>
      <c r="D123" s="11">
        <f t="shared" si="249"/>
        <v>196</v>
      </c>
      <c r="E123" s="11">
        <f t="shared" si="249"/>
        <v>146</v>
      </c>
      <c r="F123" s="11">
        <f t="shared" si="249"/>
        <v>116</v>
      </c>
      <c r="G123" s="11">
        <f t="shared" si="249"/>
        <v>189</v>
      </c>
      <c r="H123" s="46">
        <f t="shared" si="249"/>
        <v>854</v>
      </c>
      <c r="I123" s="11">
        <f t="shared" si="249"/>
        <v>30</v>
      </c>
      <c r="J123" s="14">
        <f t="shared" ref="J123:J124" si="259">SUM(B123:I123)</f>
        <v>1746</v>
      </c>
      <c r="AC123" s="13" t="s">
        <v>0</v>
      </c>
      <c r="AD123" s="27">
        <f t="shared" si="250"/>
        <v>3000</v>
      </c>
      <c r="AE123" s="27">
        <f t="shared" si="250"/>
        <v>82739</v>
      </c>
      <c r="AF123" s="27">
        <f t="shared" si="250"/>
        <v>101581</v>
      </c>
      <c r="AG123" s="27">
        <f t="shared" si="250"/>
        <v>73917</v>
      </c>
      <c r="AH123" s="27">
        <f t="shared" si="250"/>
        <v>61250</v>
      </c>
      <c r="AI123" s="27">
        <f t="shared" si="250"/>
        <v>104667</v>
      </c>
      <c r="AJ123" s="41">
        <f t="shared" si="250"/>
        <v>449811</v>
      </c>
      <c r="AK123" s="27">
        <f t="shared" si="250"/>
        <v>16500</v>
      </c>
      <c r="AL123" s="22">
        <f t="shared" ref="AL123:AL124" si="260">SUM(AD123:AK123)</f>
        <v>893465</v>
      </c>
      <c r="AV123" s="13" t="s">
        <v>0</v>
      </c>
      <c r="AW123" s="23">
        <f t="shared" ref="AW123:AW125" si="261">IFERROR(AD123/B123,"-")</f>
        <v>750</v>
      </c>
      <c r="AX123" s="23">
        <f t="shared" si="251"/>
        <v>392.12796208530807</v>
      </c>
      <c r="AY123" s="23">
        <f t="shared" si="252"/>
        <v>518.2704081632653</v>
      </c>
      <c r="AZ123" s="23">
        <f t="shared" si="253"/>
        <v>506.28082191780823</v>
      </c>
      <c r="BA123" s="23">
        <f t="shared" si="254"/>
        <v>528.01724137931035</v>
      </c>
      <c r="BB123" s="23">
        <f t="shared" si="255"/>
        <v>553.79365079365084</v>
      </c>
      <c r="BC123" s="23">
        <f t="shared" si="256"/>
        <v>526.71077283372369</v>
      </c>
      <c r="BD123" s="23">
        <f t="shared" si="257"/>
        <v>550</v>
      </c>
      <c r="BE123" s="24">
        <f t="shared" si="258"/>
        <v>511.72107674684992</v>
      </c>
    </row>
    <row r="124" spans="1:57" x14ac:dyDescent="0.25">
      <c r="A124" s="13" t="s">
        <v>11</v>
      </c>
      <c r="B124" s="11">
        <f t="shared" si="249"/>
        <v>1</v>
      </c>
      <c r="C124" s="11">
        <f t="shared" si="249"/>
        <v>67</v>
      </c>
      <c r="D124" s="11">
        <f t="shared" si="249"/>
        <v>44</v>
      </c>
      <c r="E124" s="11">
        <f t="shared" si="249"/>
        <v>31</v>
      </c>
      <c r="F124" s="11">
        <f t="shared" si="249"/>
        <v>16</v>
      </c>
      <c r="G124" s="11">
        <f t="shared" si="249"/>
        <v>35</v>
      </c>
      <c r="H124" s="46">
        <f t="shared" si="249"/>
        <v>98</v>
      </c>
      <c r="I124" s="11">
        <f t="shared" si="249"/>
        <v>4</v>
      </c>
      <c r="J124" s="14">
        <f t="shared" si="259"/>
        <v>296</v>
      </c>
      <c r="AC124" s="13" t="s">
        <v>11</v>
      </c>
      <c r="AD124" s="27">
        <f t="shared" si="250"/>
        <v>3000</v>
      </c>
      <c r="AE124" s="27">
        <f t="shared" si="250"/>
        <v>24157</v>
      </c>
      <c r="AF124" s="27">
        <f t="shared" si="250"/>
        <v>24666</v>
      </c>
      <c r="AG124" s="27">
        <f t="shared" si="250"/>
        <v>14417</v>
      </c>
      <c r="AH124" s="27">
        <f t="shared" si="250"/>
        <v>7500</v>
      </c>
      <c r="AI124" s="27">
        <f t="shared" si="250"/>
        <v>16362</v>
      </c>
      <c r="AJ124" s="41">
        <f t="shared" si="250"/>
        <v>47332</v>
      </c>
      <c r="AK124" s="27">
        <f t="shared" si="250"/>
        <v>2750</v>
      </c>
      <c r="AL124" s="22">
        <f t="shared" si="260"/>
        <v>140184</v>
      </c>
      <c r="AV124" s="13" t="s">
        <v>11</v>
      </c>
      <c r="AW124" s="23">
        <f t="shared" si="261"/>
        <v>3000</v>
      </c>
      <c r="AX124" s="23">
        <f t="shared" si="251"/>
        <v>360.55223880597015</v>
      </c>
      <c r="AY124" s="23">
        <f t="shared" si="252"/>
        <v>560.59090909090912</v>
      </c>
      <c r="AZ124" s="23">
        <f t="shared" si="253"/>
        <v>465.06451612903226</v>
      </c>
      <c r="BA124" s="23">
        <f t="shared" si="254"/>
        <v>468.75</v>
      </c>
      <c r="BB124" s="23">
        <f t="shared" si="255"/>
        <v>467.48571428571427</v>
      </c>
      <c r="BC124" s="23">
        <f t="shared" si="256"/>
        <v>482.9795918367347</v>
      </c>
      <c r="BD124" s="23">
        <f t="shared" si="257"/>
        <v>687.5</v>
      </c>
      <c r="BE124" s="24">
        <f t="shared" si="258"/>
        <v>473.59459459459458</v>
      </c>
    </row>
    <row r="125" spans="1:57" x14ac:dyDescent="0.25">
      <c r="A125" s="13" t="s">
        <v>12</v>
      </c>
      <c r="B125" s="11">
        <f t="shared" si="249"/>
        <v>8</v>
      </c>
      <c r="C125" s="11">
        <f t="shared" si="249"/>
        <v>623</v>
      </c>
      <c r="D125" s="11">
        <f t="shared" si="249"/>
        <v>429</v>
      </c>
      <c r="E125" s="11">
        <f t="shared" si="249"/>
        <v>314</v>
      </c>
      <c r="F125" s="11">
        <f t="shared" si="249"/>
        <v>225</v>
      </c>
      <c r="G125" s="11">
        <f t="shared" si="249"/>
        <v>317</v>
      </c>
      <c r="H125" s="46">
        <f t="shared" si="249"/>
        <v>1182</v>
      </c>
      <c r="I125" s="11">
        <f t="shared" si="249"/>
        <v>36</v>
      </c>
      <c r="J125" s="14">
        <f>SUM(J122:J124)</f>
        <v>3134</v>
      </c>
      <c r="AC125" s="13" t="s">
        <v>12</v>
      </c>
      <c r="AD125" s="27">
        <f>SUM(AD122:AD124)</f>
        <v>8560</v>
      </c>
      <c r="AE125" s="27">
        <f t="shared" ref="AE125:AK125" si="262">SUM(AE122:AE124)</f>
        <v>218487</v>
      </c>
      <c r="AF125" s="27">
        <f t="shared" si="262"/>
        <v>210830</v>
      </c>
      <c r="AG125" s="27">
        <f t="shared" si="262"/>
        <v>156250</v>
      </c>
      <c r="AH125" s="27">
        <f t="shared" si="262"/>
        <v>117083</v>
      </c>
      <c r="AI125" s="27">
        <f t="shared" si="262"/>
        <v>171279</v>
      </c>
      <c r="AJ125" s="41">
        <f t="shared" si="262"/>
        <v>615559</v>
      </c>
      <c r="AK125" s="27">
        <f t="shared" si="262"/>
        <v>20250</v>
      </c>
      <c r="AL125" s="22">
        <f>SUM(AL122:AL124)</f>
        <v>1518298</v>
      </c>
      <c r="AV125" s="13" t="s">
        <v>31</v>
      </c>
      <c r="AW125" s="23">
        <f t="shared" si="261"/>
        <v>1070</v>
      </c>
      <c r="AX125" s="23">
        <f t="shared" si="251"/>
        <v>350.70144462279296</v>
      </c>
      <c r="AY125" s="23">
        <f t="shared" si="252"/>
        <v>491.44522144522142</v>
      </c>
      <c r="AZ125" s="23">
        <f t="shared" si="253"/>
        <v>497.61146496815286</v>
      </c>
      <c r="BA125" s="23">
        <f t="shared" si="254"/>
        <v>520.36888888888893</v>
      </c>
      <c r="BB125" s="23">
        <f t="shared" si="255"/>
        <v>540.31230283911668</v>
      </c>
      <c r="BC125" s="23">
        <f t="shared" si="256"/>
        <v>520.77749576988151</v>
      </c>
      <c r="BD125" s="23">
        <f t="shared" si="257"/>
        <v>562.5</v>
      </c>
      <c r="BE125" s="24">
        <f t="shared" si="258"/>
        <v>484.46011486917678</v>
      </c>
    </row>
    <row r="126" spans="1:57" x14ac:dyDescent="0.25">
      <c r="A126" s="13"/>
      <c r="B126" s="11"/>
      <c r="C126" s="11"/>
      <c r="D126" s="11"/>
      <c r="E126" s="11"/>
      <c r="F126" s="11"/>
      <c r="G126" s="11"/>
      <c r="H126" s="46"/>
      <c r="I126" s="11"/>
      <c r="J126" s="14"/>
      <c r="AC126" s="13"/>
      <c r="AD126" s="27"/>
      <c r="AE126" s="27"/>
      <c r="AF126" s="27"/>
      <c r="AG126" s="27"/>
      <c r="AH126" s="27"/>
      <c r="AI126" s="27"/>
      <c r="AJ126" s="41"/>
      <c r="AK126" s="27"/>
      <c r="AL126" s="22"/>
      <c r="AV126" s="13"/>
      <c r="AW126" s="23"/>
      <c r="AX126" s="23"/>
      <c r="AY126" s="23"/>
      <c r="AZ126" s="23"/>
      <c r="BA126" s="23"/>
      <c r="BB126" s="23"/>
      <c r="BC126" s="23"/>
      <c r="BD126" s="23"/>
      <c r="BE126" s="24"/>
    </row>
    <row r="127" spans="1:57" x14ac:dyDescent="0.25">
      <c r="A127" s="10" t="s">
        <v>20</v>
      </c>
      <c r="B127" s="11"/>
      <c r="C127" s="11"/>
      <c r="D127" s="11"/>
      <c r="E127" s="11"/>
      <c r="F127" s="11"/>
      <c r="G127" s="11"/>
      <c r="H127" s="46"/>
      <c r="I127" s="11"/>
      <c r="J127" s="14"/>
      <c r="AC127" s="10" t="s">
        <v>20</v>
      </c>
      <c r="AD127" s="25"/>
      <c r="AE127" s="25"/>
      <c r="AF127" s="25"/>
      <c r="AG127" s="25"/>
      <c r="AH127" s="25"/>
      <c r="AI127" s="25"/>
      <c r="AJ127" s="40"/>
      <c r="AK127" s="25"/>
      <c r="AL127" s="22"/>
      <c r="AV127" s="10" t="s">
        <v>20</v>
      </c>
      <c r="AW127" s="23"/>
      <c r="AX127" s="21"/>
      <c r="AY127" s="21"/>
      <c r="AZ127" s="21"/>
      <c r="BA127" s="21"/>
      <c r="BB127" s="21"/>
      <c r="BC127" s="21"/>
      <c r="BD127" s="21"/>
      <c r="BE127" s="22"/>
    </row>
    <row r="128" spans="1:57" x14ac:dyDescent="0.25">
      <c r="A128" s="13" t="s">
        <v>1</v>
      </c>
      <c r="B128" s="11">
        <f t="shared" ref="B128:I131" si="263">B11+B50+B89</f>
        <v>314</v>
      </c>
      <c r="C128" s="11">
        <f t="shared" si="263"/>
        <v>368</v>
      </c>
      <c r="D128" s="11">
        <f t="shared" si="263"/>
        <v>228</v>
      </c>
      <c r="E128" s="11">
        <f t="shared" si="263"/>
        <v>154</v>
      </c>
      <c r="F128" s="11">
        <f t="shared" si="263"/>
        <v>89</v>
      </c>
      <c r="G128" s="11">
        <f t="shared" si="263"/>
        <v>102</v>
      </c>
      <c r="H128" s="46">
        <f t="shared" si="263"/>
        <v>303</v>
      </c>
      <c r="I128" s="11">
        <f t="shared" si="263"/>
        <v>1</v>
      </c>
      <c r="J128" s="14">
        <f>SUM(B128:I128)</f>
        <v>1559</v>
      </c>
      <c r="AC128" s="13" t="s">
        <v>1</v>
      </c>
      <c r="AD128" s="21">
        <f t="shared" ref="AD128:AK130" si="264">AD11+AD50+AD89</f>
        <v>1803034</v>
      </c>
      <c r="AE128" s="21">
        <f t="shared" si="264"/>
        <v>595138</v>
      </c>
      <c r="AF128" s="21">
        <f t="shared" si="264"/>
        <v>267710</v>
      </c>
      <c r="AG128" s="21">
        <f t="shared" si="264"/>
        <v>101416</v>
      </c>
      <c r="AH128" s="21">
        <f t="shared" si="264"/>
        <v>55448</v>
      </c>
      <c r="AI128" s="21">
        <f t="shared" si="264"/>
        <v>54166</v>
      </c>
      <c r="AJ128" s="37">
        <f t="shared" si="264"/>
        <v>156309.27000000002</v>
      </c>
      <c r="AK128" s="21">
        <f t="shared" si="264"/>
        <v>1000</v>
      </c>
      <c r="AL128" s="22">
        <f>SUM(AD128:AK128)</f>
        <v>3034221.27</v>
      </c>
      <c r="AV128" s="13" t="s">
        <v>1</v>
      </c>
      <c r="AW128" s="23">
        <f>IFERROR(AD128/B128,"-")</f>
        <v>5742.1464968152868</v>
      </c>
      <c r="AX128" s="23">
        <f t="shared" ref="AX128:AX131" si="265">IFERROR(AE128/C128,"-")</f>
        <v>1617.2228260869565</v>
      </c>
      <c r="AY128" s="23">
        <f t="shared" ref="AY128:AY131" si="266">IFERROR(AF128/D128,"-")</f>
        <v>1174.1666666666667</v>
      </c>
      <c r="AZ128" s="23">
        <f t="shared" ref="AZ128:AZ131" si="267">IFERROR(AG128/E128,"-")</f>
        <v>658.5454545454545</v>
      </c>
      <c r="BA128" s="23">
        <f t="shared" ref="BA128:BA131" si="268">IFERROR(AH128/F128,"-")</f>
        <v>623.01123595505624</v>
      </c>
      <c r="BB128" s="23">
        <f t="shared" ref="BB128:BB131" si="269">IFERROR(AI128/G128,"-")</f>
        <v>531.03921568627447</v>
      </c>
      <c r="BC128" s="23">
        <f t="shared" ref="BC128:BC131" si="270">IFERROR(AJ128/H128,"-")</f>
        <v>515.8721782178219</v>
      </c>
      <c r="BD128" s="23">
        <f t="shared" ref="BD128:BD131" si="271">IFERROR(AK128/I128,"-")</f>
        <v>1000</v>
      </c>
      <c r="BE128" s="24">
        <f t="shared" ref="BE128:BE131" si="272">IFERROR(AL128/J128,"-")</f>
        <v>1946.2612379730597</v>
      </c>
    </row>
    <row r="129" spans="1:57" x14ac:dyDescent="0.25">
      <c r="A129" s="13" t="s">
        <v>0</v>
      </c>
      <c r="B129" s="11">
        <f t="shared" si="263"/>
        <v>130</v>
      </c>
      <c r="C129" s="11">
        <f t="shared" si="263"/>
        <v>308</v>
      </c>
      <c r="D129" s="11">
        <f t="shared" si="263"/>
        <v>243</v>
      </c>
      <c r="E129" s="11">
        <f t="shared" si="263"/>
        <v>249</v>
      </c>
      <c r="F129" s="11">
        <f t="shared" si="263"/>
        <v>179</v>
      </c>
      <c r="G129" s="11">
        <f t="shared" si="263"/>
        <v>328</v>
      </c>
      <c r="H129" s="46">
        <f t="shared" si="263"/>
        <v>1651</v>
      </c>
      <c r="I129" s="11">
        <f t="shared" si="263"/>
        <v>44</v>
      </c>
      <c r="J129" s="14">
        <f t="shared" ref="J129:J130" si="273">SUM(B129:I129)</f>
        <v>3132</v>
      </c>
      <c r="AC129" s="13" t="s">
        <v>0</v>
      </c>
      <c r="AD129" s="21">
        <f t="shared" si="264"/>
        <v>585543</v>
      </c>
      <c r="AE129" s="21">
        <f t="shared" si="264"/>
        <v>455482.25</v>
      </c>
      <c r="AF129" s="21">
        <f t="shared" si="264"/>
        <v>201496</v>
      </c>
      <c r="AG129" s="21">
        <f t="shared" si="264"/>
        <v>177811</v>
      </c>
      <c r="AH129" s="21">
        <f t="shared" si="264"/>
        <v>95327</v>
      </c>
      <c r="AI129" s="21">
        <f t="shared" si="264"/>
        <v>168001</v>
      </c>
      <c r="AJ129" s="37">
        <f t="shared" si="264"/>
        <v>903293.47</v>
      </c>
      <c r="AK129" s="21">
        <f t="shared" si="264"/>
        <v>21500</v>
      </c>
      <c r="AL129" s="22">
        <f t="shared" ref="AL129:AL130" si="274">SUM(AD129:AK129)</f>
        <v>2608453.7199999997</v>
      </c>
      <c r="AV129" s="13" t="s">
        <v>0</v>
      </c>
      <c r="AW129" s="23">
        <f t="shared" ref="AW129:AW131" si="275">IFERROR(AD129/B129,"-")</f>
        <v>4504.1769230769232</v>
      </c>
      <c r="AX129" s="23">
        <f t="shared" si="265"/>
        <v>1478.8384740259739</v>
      </c>
      <c r="AY129" s="23">
        <f t="shared" si="266"/>
        <v>829.20164609053495</v>
      </c>
      <c r="AZ129" s="23">
        <f t="shared" si="267"/>
        <v>714.10040160642575</v>
      </c>
      <c r="BA129" s="23">
        <f t="shared" si="268"/>
        <v>532.55307262569829</v>
      </c>
      <c r="BB129" s="23">
        <f t="shared" si="269"/>
        <v>512.19817073170736</v>
      </c>
      <c r="BC129" s="23">
        <f t="shared" si="270"/>
        <v>547.11900060569349</v>
      </c>
      <c r="BD129" s="23">
        <f t="shared" si="271"/>
        <v>488.63636363636363</v>
      </c>
      <c r="BE129" s="24">
        <f t="shared" si="272"/>
        <v>832.8396296296296</v>
      </c>
    </row>
    <row r="130" spans="1:57" x14ac:dyDescent="0.25">
      <c r="A130" s="13" t="s">
        <v>11</v>
      </c>
      <c r="B130" s="11">
        <f t="shared" si="263"/>
        <v>55</v>
      </c>
      <c r="C130" s="11">
        <f t="shared" si="263"/>
        <v>53</v>
      </c>
      <c r="D130" s="11">
        <f t="shared" si="263"/>
        <v>31</v>
      </c>
      <c r="E130" s="11">
        <f t="shared" si="263"/>
        <v>28</v>
      </c>
      <c r="F130" s="11">
        <f t="shared" si="263"/>
        <v>20</v>
      </c>
      <c r="G130" s="11">
        <f t="shared" si="263"/>
        <v>29</v>
      </c>
      <c r="H130" s="46">
        <f t="shared" si="263"/>
        <v>139</v>
      </c>
      <c r="I130" s="11">
        <f t="shared" si="263"/>
        <v>7</v>
      </c>
      <c r="J130" s="14">
        <f t="shared" si="273"/>
        <v>362</v>
      </c>
      <c r="AC130" s="13" t="s">
        <v>11</v>
      </c>
      <c r="AD130" s="21">
        <f t="shared" si="264"/>
        <v>237172</v>
      </c>
      <c r="AE130" s="21">
        <f t="shared" si="264"/>
        <v>74140</v>
      </c>
      <c r="AF130" s="21">
        <f t="shared" si="264"/>
        <v>31384</v>
      </c>
      <c r="AG130" s="21">
        <f t="shared" si="264"/>
        <v>29820</v>
      </c>
      <c r="AH130" s="21">
        <f t="shared" si="264"/>
        <v>9750</v>
      </c>
      <c r="AI130" s="21">
        <f t="shared" si="264"/>
        <v>13499.220000000001</v>
      </c>
      <c r="AJ130" s="37">
        <f t="shared" si="264"/>
        <v>66834.000000000058</v>
      </c>
      <c r="AK130" s="21">
        <f t="shared" si="264"/>
        <v>3750</v>
      </c>
      <c r="AL130" s="22">
        <f t="shared" si="274"/>
        <v>466349.22000000003</v>
      </c>
      <c r="AV130" s="13" t="s">
        <v>11</v>
      </c>
      <c r="AW130" s="23">
        <f t="shared" si="275"/>
        <v>4312.2181818181816</v>
      </c>
      <c r="AX130" s="23">
        <f t="shared" si="265"/>
        <v>1398.867924528302</v>
      </c>
      <c r="AY130" s="23">
        <f t="shared" si="266"/>
        <v>1012.3870967741935</v>
      </c>
      <c r="AZ130" s="23">
        <f t="shared" si="267"/>
        <v>1065</v>
      </c>
      <c r="BA130" s="23">
        <f t="shared" si="268"/>
        <v>487.5</v>
      </c>
      <c r="BB130" s="23">
        <f t="shared" si="269"/>
        <v>465.49034482758623</v>
      </c>
      <c r="BC130" s="23">
        <f t="shared" si="270"/>
        <v>480.8201438848925</v>
      </c>
      <c r="BD130" s="23">
        <f t="shared" si="271"/>
        <v>535.71428571428567</v>
      </c>
      <c r="BE130" s="24">
        <f t="shared" si="272"/>
        <v>1288.2575138121547</v>
      </c>
    </row>
    <row r="131" spans="1:57" x14ac:dyDescent="0.25">
      <c r="A131" s="13" t="s">
        <v>12</v>
      </c>
      <c r="B131" s="11">
        <f t="shared" si="263"/>
        <v>499</v>
      </c>
      <c r="C131" s="11">
        <f t="shared" si="263"/>
        <v>729</v>
      </c>
      <c r="D131" s="11">
        <f t="shared" si="263"/>
        <v>502</v>
      </c>
      <c r="E131" s="11">
        <f t="shared" si="263"/>
        <v>431</v>
      </c>
      <c r="F131" s="11">
        <f t="shared" si="263"/>
        <v>288</v>
      </c>
      <c r="G131" s="11">
        <f t="shared" si="263"/>
        <v>459</v>
      </c>
      <c r="H131" s="46">
        <f t="shared" si="263"/>
        <v>2093</v>
      </c>
      <c r="I131" s="11">
        <f t="shared" si="263"/>
        <v>52</v>
      </c>
      <c r="J131" s="14">
        <f>SUM(J128:J130)</f>
        <v>5053</v>
      </c>
      <c r="AC131" s="13" t="s">
        <v>12</v>
      </c>
      <c r="AD131" s="21">
        <f>SUM(AD128:AD130)</f>
        <v>2625749</v>
      </c>
      <c r="AE131" s="21">
        <f t="shared" ref="AE131:AK131" si="276">AE14+AE53+AE92</f>
        <v>1124760.25</v>
      </c>
      <c r="AF131" s="21">
        <f t="shared" si="276"/>
        <v>500590</v>
      </c>
      <c r="AG131" s="21">
        <f t="shared" si="276"/>
        <v>309047</v>
      </c>
      <c r="AH131" s="21">
        <f t="shared" si="276"/>
        <v>160525</v>
      </c>
      <c r="AI131" s="21">
        <f t="shared" si="276"/>
        <v>235666.22</v>
      </c>
      <c r="AJ131" s="37">
        <f t="shared" si="276"/>
        <v>1126436.74</v>
      </c>
      <c r="AK131" s="21">
        <f t="shared" si="276"/>
        <v>26250</v>
      </c>
      <c r="AL131" s="22">
        <f>SUM(AL128:AL130)</f>
        <v>6109024.21</v>
      </c>
      <c r="AV131" s="13" t="s">
        <v>31</v>
      </c>
      <c r="AW131" s="23">
        <f t="shared" si="275"/>
        <v>5262.0220440881767</v>
      </c>
      <c r="AX131" s="23">
        <f t="shared" si="265"/>
        <v>1542.8810013717421</v>
      </c>
      <c r="AY131" s="23">
        <f t="shared" si="266"/>
        <v>997.19123505976097</v>
      </c>
      <c r="AZ131" s="23">
        <f t="shared" si="267"/>
        <v>717.04640371229698</v>
      </c>
      <c r="BA131" s="23">
        <f t="shared" si="268"/>
        <v>557.37847222222217</v>
      </c>
      <c r="BB131" s="23">
        <f t="shared" si="269"/>
        <v>513.4340305010893</v>
      </c>
      <c r="BC131" s="23">
        <f t="shared" si="270"/>
        <v>538.19242236024843</v>
      </c>
      <c r="BD131" s="23">
        <f t="shared" si="271"/>
        <v>504.80769230769232</v>
      </c>
      <c r="BE131" s="24">
        <f t="shared" si="272"/>
        <v>1208.989552740946</v>
      </c>
    </row>
    <row r="132" spans="1:57" x14ac:dyDescent="0.25">
      <c r="A132" s="13"/>
      <c r="B132" s="11"/>
      <c r="C132" s="11"/>
      <c r="D132" s="11"/>
      <c r="E132" s="11"/>
      <c r="F132" s="11"/>
      <c r="G132" s="11"/>
      <c r="H132" s="46"/>
      <c r="I132" s="11"/>
      <c r="J132" s="14"/>
      <c r="AC132" s="13"/>
      <c r="AD132" s="21"/>
      <c r="AE132" s="21"/>
      <c r="AF132" s="21"/>
      <c r="AG132" s="21"/>
      <c r="AH132" s="21"/>
      <c r="AI132" s="21"/>
      <c r="AJ132" s="37"/>
      <c r="AK132" s="21"/>
      <c r="AL132" s="22"/>
      <c r="AV132" s="13"/>
      <c r="AW132" s="23"/>
      <c r="AX132" s="23"/>
      <c r="AY132" s="23"/>
      <c r="AZ132" s="23"/>
      <c r="BA132" s="23"/>
      <c r="BB132" s="23"/>
      <c r="BC132" s="23"/>
      <c r="BD132" s="23"/>
      <c r="BE132" s="24"/>
    </row>
    <row r="133" spans="1:57" x14ac:dyDescent="0.25">
      <c r="A133" s="10" t="s">
        <v>13</v>
      </c>
      <c r="B133" s="11"/>
      <c r="C133" s="11"/>
      <c r="D133" s="11"/>
      <c r="E133" s="11"/>
      <c r="F133" s="11"/>
      <c r="G133" s="11"/>
      <c r="H133" s="46"/>
      <c r="I133" s="11"/>
      <c r="J133" s="14"/>
      <c r="AC133" s="10" t="s">
        <v>13</v>
      </c>
      <c r="AD133" s="21"/>
      <c r="AE133" s="21"/>
      <c r="AF133" s="21"/>
      <c r="AG133" s="21"/>
      <c r="AH133" s="21"/>
      <c r="AI133" s="21"/>
      <c r="AJ133" s="37"/>
      <c r="AK133" s="21"/>
      <c r="AL133" s="22"/>
      <c r="AV133" s="10" t="s">
        <v>13</v>
      </c>
      <c r="AW133" s="23"/>
      <c r="AX133" s="21"/>
      <c r="AY133" s="21"/>
      <c r="AZ133" s="21"/>
      <c r="BA133" s="21"/>
      <c r="BB133" s="21"/>
      <c r="BC133" s="21"/>
      <c r="BD133" s="21"/>
      <c r="BE133" s="22"/>
    </row>
    <row r="134" spans="1:57" x14ac:dyDescent="0.25">
      <c r="A134" s="13" t="s">
        <v>1</v>
      </c>
      <c r="B134" s="11">
        <f t="shared" ref="B134:I137" si="277">B17+B56+B95</f>
        <v>694</v>
      </c>
      <c r="C134" s="11">
        <f t="shared" si="277"/>
        <v>351</v>
      </c>
      <c r="D134" s="11">
        <f t="shared" si="277"/>
        <v>212</v>
      </c>
      <c r="E134" s="11">
        <f t="shared" si="277"/>
        <v>103</v>
      </c>
      <c r="F134" s="11">
        <f t="shared" si="277"/>
        <v>81</v>
      </c>
      <c r="G134" s="11">
        <f t="shared" si="277"/>
        <v>103</v>
      </c>
      <c r="H134" s="46">
        <f t="shared" si="277"/>
        <v>316</v>
      </c>
      <c r="I134" s="11">
        <f t="shared" si="277"/>
        <v>1</v>
      </c>
      <c r="J134" s="14">
        <f>SUM(B134:I134)</f>
        <v>1861</v>
      </c>
      <c r="AC134" s="13" t="s">
        <v>1</v>
      </c>
      <c r="AD134" s="21">
        <f t="shared" ref="AD134:AK136" si="278">AD17+AD56+AD95</f>
        <v>4461935.25</v>
      </c>
      <c r="AE134" s="21">
        <f t="shared" si="278"/>
        <v>1436464</v>
      </c>
      <c r="AF134" s="21">
        <f t="shared" si="278"/>
        <v>583686</v>
      </c>
      <c r="AG134" s="21">
        <f t="shared" si="278"/>
        <v>102224</v>
      </c>
      <c r="AH134" s="21">
        <f t="shared" si="278"/>
        <v>49043</v>
      </c>
      <c r="AI134" s="21">
        <f t="shared" si="278"/>
        <v>69205</v>
      </c>
      <c r="AJ134" s="37">
        <f t="shared" si="278"/>
        <v>195705</v>
      </c>
      <c r="AK134" s="21">
        <f t="shared" si="278"/>
        <v>500</v>
      </c>
      <c r="AL134" s="22">
        <f>SUM(AD134:AK134)</f>
        <v>6898762.25</v>
      </c>
      <c r="AV134" s="13" t="s">
        <v>1</v>
      </c>
      <c r="AW134" s="23">
        <f>IFERROR(AD134/B134,"-")</f>
        <v>6429.3015129682999</v>
      </c>
      <c r="AX134" s="23">
        <f t="shared" ref="AX134:AX137" si="279">IFERROR(AE134/C134,"-")</f>
        <v>4092.4900284900286</v>
      </c>
      <c r="AY134" s="23">
        <f t="shared" ref="AY134:AY137" si="280">IFERROR(AF134/D134,"-")</f>
        <v>2753.2358490566039</v>
      </c>
      <c r="AZ134" s="23">
        <f t="shared" ref="AZ134:AZ137" si="281">IFERROR(AG134/E134,"-")</f>
        <v>992.46601941747576</v>
      </c>
      <c r="BA134" s="23">
        <f t="shared" ref="BA134:BA137" si="282">IFERROR(AH134/F134,"-")</f>
        <v>605.46913580246917</v>
      </c>
      <c r="BB134" s="23">
        <f t="shared" ref="BB134:BB137" si="283">IFERROR(AI134/G134,"-")</f>
        <v>671.89320388349518</v>
      </c>
      <c r="BC134" s="23">
        <f t="shared" ref="BC134:BC137" si="284">IFERROR(AJ134/H134,"-")</f>
        <v>619.31962025316454</v>
      </c>
      <c r="BD134" s="23">
        <f t="shared" ref="BD134:BD137" si="285">IFERROR(AK134/I134,"-")</f>
        <v>500</v>
      </c>
      <c r="BE134" s="24">
        <f t="shared" ref="BE134:BE137" si="286">IFERROR(AL134/J134,"-")</f>
        <v>3707.0189414293391</v>
      </c>
    </row>
    <row r="135" spans="1:57" x14ac:dyDescent="0.25">
      <c r="A135" s="13" t="s">
        <v>0</v>
      </c>
      <c r="B135" s="11">
        <f t="shared" si="277"/>
        <v>526</v>
      </c>
      <c r="C135" s="11">
        <f t="shared" si="277"/>
        <v>519</v>
      </c>
      <c r="D135" s="11">
        <f t="shared" si="277"/>
        <v>399</v>
      </c>
      <c r="E135" s="11">
        <f t="shared" si="277"/>
        <v>355</v>
      </c>
      <c r="F135" s="11">
        <f t="shared" si="277"/>
        <v>305</v>
      </c>
      <c r="G135" s="11">
        <f t="shared" si="277"/>
        <v>489</v>
      </c>
      <c r="H135" s="46">
        <f t="shared" si="277"/>
        <v>3199</v>
      </c>
      <c r="I135" s="11">
        <f t="shared" si="277"/>
        <v>144</v>
      </c>
      <c r="J135" s="14">
        <f t="shared" ref="J135:J136" si="287">SUM(B135:I135)</f>
        <v>5936</v>
      </c>
      <c r="AC135" s="13" t="s">
        <v>0</v>
      </c>
      <c r="AD135" s="21">
        <f t="shared" si="278"/>
        <v>2689565</v>
      </c>
      <c r="AE135" s="21">
        <f t="shared" si="278"/>
        <v>1427627</v>
      </c>
      <c r="AF135" s="21">
        <f t="shared" si="278"/>
        <v>677463</v>
      </c>
      <c r="AG135" s="21">
        <f t="shared" si="278"/>
        <v>317952</v>
      </c>
      <c r="AH135" s="21">
        <f t="shared" si="278"/>
        <v>210330</v>
      </c>
      <c r="AI135" s="21">
        <f t="shared" si="278"/>
        <v>290001</v>
      </c>
      <c r="AJ135" s="37">
        <f t="shared" si="278"/>
        <v>1928788.08</v>
      </c>
      <c r="AK135" s="21">
        <f t="shared" si="278"/>
        <v>84000</v>
      </c>
      <c r="AL135" s="22">
        <f t="shared" ref="AL135:AL136" si="288">SUM(AD135:AK135)</f>
        <v>7625726.0800000001</v>
      </c>
      <c r="AV135" s="13" t="s">
        <v>0</v>
      </c>
      <c r="AW135" s="23">
        <f t="shared" ref="AW135:AW137" si="289">IFERROR(AD135/B135,"-")</f>
        <v>5113.2414448669206</v>
      </c>
      <c r="AX135" s="23">
        <f t="shared" si="279"/>
        <v>2750.7263969171486</v>
      </c>
      <c r="AY135" s="23">
        <f t="shared" si="280"/>
        <v>1697.9022556390978</v>
      </c>
      <c r="AZ135" s="23">
        <f t="shared" si="281"/>
        <v>895.63943661971825</v>
      </c>
      <c r="BA135" s="23">
        <f t="shared" si="282"/>
        <v>689.60655737704917</v>
      </c>
      <c r="BB135" s="23">
        <f t="shared" si="283"/>
        <v>593.04907975460128</v>
      </c>
      <c r="BC135" s="23">
        <f t="shared" si="284"/>
        <v>602.93469209127852</v>
      </c>
      <c r="BD135" s="23">
        <f t="shared" si="285"/>
        <v>583.33333333333337</v>
      </c>
      <c r="BE135" s="24">
        <f t="shared" si="286"/>
        <v>1284.6573584905661</v>
      </c>
    </row>
    <row r="136" spans="1:57" x14ac:dyDescent="0.25">
      <c r="A136" s="13" t="s">
        <v>11</v>
      </c>
      <c r="B136" s="11">
        <f t="shared" si="277"/>
        <v>172</v>
      </c>
      <c r="C136" s="11">
        <f t="shared" si="277"/>
        <v>100</v>
      </c>
      <c r="D136" s="11">
        <f t="shared" si="277"/>
        <v>58</v>
      </c>
      <c r="E136" s="11">
        <f t="shared" si="277"/>
        <v>42</v>
      </c>
      <c r="F136" s="11">
        <f t="shared" si="277"/>
        <v>32</v>
      </c>
      <c r="G136" s="11">
        <f t="shared" si="277"/>
        <v>45</v>
      </c>
      <c r="H136" s="46">
        <f t="shared" si="277"/>
        <v>222</v>
      </c>
      <c r="I136" s="11">
        <f t="shared" si="277"/>
        <v>7</v>
      </c>
      <c r="J136" s="14">
        <f t="shared" si="287"/>
        <v>678</v>
      </c>
      <c r="AC136" s="13" t="s">
        <v>11</v>
      </c>
      <c r="AD136" s="21">
        <f t="shared" si="278"/>
        <v>970423</v>
      </c>
      <c r="AE136" s="21">
        <f t="shared" si="278"/>
        <v>326958</v>
      </c>
      <c r="AF136" s="21">
        <f t="shared" si="278"/>
        <v>70602</v>
      </c>
      <c r="AG136" s="21">
        <f t="shared" si="278"/>
        <v>53284</v>
      </c>
      <c r="AH136" s="21">
        <f t="shared" si="278"/>
        <v>18300</v>
      </c>
      <c r="AI136" s="21">
        <f t="shared" si="278"/>
        <v>24750</v>
      </c>
      <c r="AJ136" s="37">
        <f t="shared" si="278"/>
        <v>121584</v>
      </c>
      <c r="AK136" s="21">
        <f t="shared" si="278"/>
        <v>3500</v>
      </c>
      <c r="AL136" s="22">
        <f t="shared" si="288"/>
        <v>1589401</v>
      </c>
      <c r="AV136" s="13" t="s">
        <v>11</v>
      </c>
      <c r="AW136" s="23">
        <f t="shared" si="289"/>
        <v>5641.9941860465115</v>
      </c>
      <c r="AX136" s="23">
        <f t="shared" si="279"/>
        <v>3269.58</v>
      </c>
      <c r="AY136" s="23">
        <f t="shared" si="280"/>
        <v>1217.2758620689656</v>
      </c>
      <c r="AZ136" s="23">
        <f t="shared" si="281"/>
        <v>1268.6666666666667</v>
      </c>
      <c r="BA136" s="23">
        <f t="shared" si="282"/>
        <v>571.875</v>
      </c>
      <c r="BB136" s="23">
        <f t="shared" si="283"/>
        <v>550</v>
      </c>
      <c r="BC136" s="23">
        <f t="shared" si="284"/>
        <v>547.67567567567562</v>
      </c>
      <c r="BD136" s="23">
        <f t="shared" si="285"/>
        <v>500</v>
      </c>
      <c r="BE136" s="24">
        <f t="shared" si="286"/>
        <v>2344.2492625368732</v>
      </c>
    </row>
    <row r="137" spans="1:57" x14ac:dyDescent="0.25">
      <c r="A137" s="13" t="s">
        <v>12</v>
      </c>
      <c r="B137" s="11">
        <f t="shared" si="277"/>
        <v>1392</v>
      </c>
      <c r="C137" s="11">
        <f t="shared" si="277"/>
        <v>970</v>
      </c>
      <c r="D137" s="11">
        <f t="shared" si="277"/>
        <v>669</v>
      </c>
      <c r="E137" s="11">
        <f t="shared" si="277"/>
        <v>500</v>
      </c>
      <c r="F137" s="11">
        <f t="shared" si="277"/>
        <v>418</v>
      </c>
      <c r="G137" s="11">
        <f t="shared" si="277"/>
        <v>637</v>
      </c>
      <c r="H137" s="46">
        <f t="shared" si="277"/>
        <v>3737</v>
      </c>
      <c r="I137" s="11">
        <f t="shared" si="277"/>
        <v>152</v>
      </c>
      <c r="J137" s="14">
        <f>SUM(J134:J136)</f>
        <v>8475</v>
      </c>
      <c r="AC137" s="13" t="s">
        <v>12</v>
      </c>
      <c r="AD137" s="21">
        <f>SUM(AD134:AD136)</f>
        <v>8121923.25</v>
      </c>
      <c r="AE137" s="21">
        <f t="shared" ref="AE137:AK137" si="290">AE20+AE59+AE98</f>
        <v>3191049</v>
      </c>
      <c r="AF137" s="21">
        <f t="shared" si="290"/>
        <v>1331751</v>
      </c>
      <c r="AG137" s="21">
        <f t="shared" si="290"/>
        <v>473460</v>
      </c>
      <c r="AH137" s="21">
        <f t="shared" si="290"/>
        <v>277673</v>
      </c>
      <c r="AI137" s="21">
        <f t="shared" si="290"/>
        <v>383956</v>
      </c>
      <c r="AJ137" s="37">
        <f t="shared" si="290"/>
        <v>2246077.08</v>
      </c>
      <c r="AK137" s="21">
        <f t="shared" si="290"/>
        <v>88000</v>
      </c>
      <c r="AL137" s="22">
        <f>SUM(AL134:AL136)</f>
        <v>16113889.33</v>
      </c>
      <c r="AV137" s="13" t="s">
        <v>31</v>
      </c>
      <c r="AW137" s="23">
        <f t="shared" si="289"/>
        <v>5834.7149784482763</v>
      </c>
      <c r="AX137" s="23">
        <f t="shared" si="279"/>
        <v>3289.7412371134019</v>
      </c>
      <c r="AY137" s="23">
        <f t="shared" si="280"/>
        <v>1990.6591928251121</v>
      </c>
      <c r="AZ137" s="23">
        <f t="shared" si="281"/>
        <v>946.92</v>
      </c>
      <c r="BA137" s="23">
        <f t="shared" si="282"/>
        <v>664.28947368421052</v>
      </c>
      <c r="BB137" s="23">
        <f t="shared" si="283"/>
        <v>602.75667189952901</v>
      </c>
      <c r="BC137" s="23">
        <f t="shared" si="284"/>
        <v>601.03748461332623</v>
      </c>
      <c r="BD137" s="23">
        <f t="shared" si="285"/>
        <v>578.9473684210526</v>
      </c>
      <c r="BE137" s="24">
        <f t="shared" si="286"/>
        <v>1901.3438737463127</v>
      </c>
    </row>
    <row r="138" spans="1:57" x14ac:dyDescent="0.25">
      <c r="A138" s="13"/>
      <c r="B138" s="11"/>
      <c r="C138" s="11"/>
      <c r="D138" s="11"/>
      <c r="E138" s="11"/>
      <c r="F138" s="11"/>
      <c r="G138" s="11"/>
      <c r="H138" s="46"/>
      <c r="I138" s="11"/>
      <c r="J138" s="14"/>
      <c r="AC138" s="13"/>
      <c r="AD138" s="21"/>
      <c r="AE138" s="21"/>
      <c r="AF138" s="21"/>
      <c r="AG138" s="21"/>
      <c r="AH138" s="21"/>
      <c r="AI138" s="21"/>
      <c r="AJ138" s="37"/>
      <c r="AK138" s="21"/>
      <c r="AL138" s="22"/>
      <c r="AV138" s="13"/>
      <c r="AW138" s="23"/>
      <c r="AX138" s="23"/>
      <c r="AY138" s="23"/>
      <c r="AZ138" s="23"/>
      <c r="BA138" s="23"/>
      <c r="BB138" s="23"/>
      <c r="BC138" s="23"/>
      <c r="BD138" s="23"/>
      <c r="BE138" s="24"/>
    </row>
    <row r="139" spans="1:57" x14ac:dyDescent="0.25">
      <c r="A139" s="10" t="s">
        <v>14</v>
      </c>
      <c r="B139" s="11"/>
      <c r="C139" s="11"/>
      <c r="D139" s="11"/>
      <c r="E139" s="11"/>
      <c r="F139" s="11"/>
      <c r="G139" s="11"/>
      <c r="H139" s="46"/>
      <c r="I139" s="11"/>
      <c r="J139" s="14"/>
      <c r="AC139" s="10" t="s">
        <v>14</v>
      </c>
      <c r="AD139" s="21"/>
      <c r="AE139" s="21"/>
      <c r="AF139" s="21"/>
      <c r="AG139" s="21"/>
      <c r="AH139" s="21"/>
      <c r="AI139" s="21"/>
      <c r="AJ139" s="37"/>
      <c r="AK139" s="21"/>
      <c r="AL139" s="22"/>
      <c r="AV139" s="10" t="s">
        <v>14</v>
      </c>
      <c r="AW139" s="23"/>
      <c r="AX139" s="21"/>
      <c r="AY139" s="21"/>
      <c r="AZ139" s="21"/>
      <c r="BA139" s="21"/>
      <c r="BB139" s="21"/>
      <c r="BC139" s="21"/>
      <c r="BD139" s="21"/>
      <c r="BE139" s="22"/>
    </row>
    <row r="140" spans="1:57" x14ac:dyDescent="0.25">
      <c r="A140" s="13" t="s">
        <v>1</v>
      </c>
      <c r="B140" s="11">
        <f t="shared" ref="B140:I143" si="291">B23+B62+B101</f>
        <v>218</v>
      </c>
      <c r="C140" s="11">
        <f t="shared" si="291"/>
        <v>98</v>
      </c>
      <c r="D140" s="11">
        <f t="shared" si="291"/>
        <v>63</v>
      </c>
      <c r="E140" s="11">
        <f t="shared" si="291"/>
        <v>49</v>
      </c>
      <c r="F140" s="11">
        <f t="shared" si="291"/>
        <v>29</v>
      </c>
      <c r="G140" s="11">
        <f t="shared" si="291"/>
        <v>39</v>
      </c>
      <c r="H140" s="46">
        <f t="shared" si="291"/>
        <v>158</v>
      </c>
      <c r="I140" s="11">
        <f t="shared" si="291"/>
        <v>6</v>
      </c>
      <c r="J140" s="14">
        <f>SUM(B140:I140)</f>
        <v>660</v>
      </c>
      <c r="AC140" s="13" t="s">
        <v>1</v>
      </c>
      <c r="AD140" s="21">
        <f t="shared" ref="AD140:AK142" si="292">AD23+AD62+AD101</f>
        <v>1534687</v>
      </c>
      <c r="AE140" s="21">
        <f t="shared" si="292"/>
        <v>452934</v>
      </c>
      <c r="AF140" s="21">
        <f t="shared" si="292"/>
        <v>204308</v>
      </c>
      <c r="AG140" s="21">
        <f t="shared" si="292"/>
        <v>58382</v>
      </c>
      <c r="AH140" s="21">
        <f t="shared" si="292"/>
        <v>17333</v>
      </c>
      <c r="AI140" s="21">
        <f t="shared" si="292"/>
        <v>25750</v>
      </c>
      <c r="AJ140" s="37">
        <f t="shared" si="292"/>
        <v>105000</v>
      </c>
      <c r="AK140" s="21">
        <f t="shared" si="292"/>
        <v>4250</v>
      </c>
      <c r="AL140" s="22">
        <f>SUM(AD140:AK140)</f>
        <v>2402644</v>
      </c>
      <c r="AV140" s="13" t="s">
        <v>1</v>
      </c>
      <c r="AW140" s="23">
        <f>IFERROR(AD140/B140,"-")</f>
        <v>7039.8486238532114</v>
      </c>
      <c r="AX140" s="23">
        <f t="shared" ref="AX140:AX143" si="293">IFERROR(AE140/C140,"-")</f>
        <v>4621.7755102040819</v>
      </c>
      <c r="AY140" s="23">
        <f t="shared" ref="AY140:AY143" si="294">IFERROR(AF140/D140,"-")</f>
        <v>3242.9841269841268</v>
      </c>
      <c r="AZ140" s="23">
        <f t="shared" ref="AZ140:AZ143" si="295">IFERROR(AG140/E140,"-")</f>
        <v>1191.4693877551019</v>
      </c>
      <c r="BA140" s="23">
        <f t="shared" ref="BA140:BA143" si="296">IFERROR(AH140/F140,"-")</f>
        <v>597.68965517241384</v>
      </c>
      <c r="BB140" s="23">
        <f t="shared" ref="BB140:BB143" si="297">IFERROR(AI140/G140,"-")</f>
        <v>660.25641025641028</v>
      </c>
      <c r="BC140" s="23">
        <f t="shared" ref="BC140:BC143" si="298">IFERROR(AJ140/H140,"-")</f>
        <v>664.55696202531647</v>
      </c>
      <c r="BD140" s="23">
        <f t="shared" ref="BD140:BD143" si="299">IFERROR(AK140/I140,"-")</f>
        <v>708.33333333333337</v>
      </c>
      <c r="BE140" s="24">
        <f t="shared" ref="BE140:BE143" si="300">IFERROR(AL140/J140,"-")</f>
        <v>3640.3696969696971</v>
      </c>
    </row>
    <row r="141" spans="1:57" x14ac:dyDescent="0.25">
      <c r="A141" s="13" t="s">
        <v>0</v>
      </c>
      <c r="B141" s="11">
        <f t="shared" si="291"/>
        <v>350</v>
      </c>
      <c r="C141" s="11">
        <f t="shared" si="291"/>
        <v>298</v>
      </c>
      <c r="D141" s="11">
        <f t="shared" si="291"/>
        <v>224</v>
      </c>
      <c r="E141" s="11">
        <f t="shared" si="291"/>
        <v>203</v>
      </c>
      <c r="F141" s="11">
        <f t="shared" si="291"/>
        <v>165</v>
      </c>
      <c r="G141" s="11">
        <f t="shared" si="291"/>
        <v>309</v>
      </c>
      <c r="H141" s="46">
        <f t="shared" si="291"/>
        <v>2456</v>
      </c>
      <c r="I141" s="11">
        <f t="shared" si="291"/>
        <v>152</v>
      </c>
      <c r="J141" s="14">
        <f t="shared" ref="J141:J142" si="301">SUM(B141:I141)</f>
        <v>4157</v>
      </c>
      <c r="AC141" s="13" t="s">
        <v>0</v>
      </c>
      <c r="AD141" s="21">
        <f t="shared" si="292"/>
        <v>2232215</v>
      </c>
      <c r="AE141" s="21">
        <f t="shared" si="292"/>
        <v>1120242</v>
      </c>
      <c r="AF141" s="21">
        <f t="shared" si="292"/>
        <v>478572</v>
      </c>
      <c r="AG141" s="21">
        <f t="shared" si="292"/>
        <v>213814</v>
      </c>
      <c r="AH141" s="21">
        <f t="shared" si="292"/>
        <v>139180</v>
      </c>
      <c r="AI141" s="21">
        <f t="shared" si="292"/>
        <v>204429</v>
      </c>
      <c r="AJ141" s="37">
        <f t="shared" si="292"/>
        <v>1560749</v>
      </c>
      <c r="AK141" s="21">
        <f t="shared" si="292"/>
        <v>94750</v>
      </c>
      <c r="AL141" s="22">
        <f t="shared" ref="AL141:AL142" si="302">SUM(AD141:AK141)</f>
        <v>6043951</v>
      </c>
      <c r="AV141" s="13" t="s">
        <v>0</v>
      </c>
      <c r="AW141" s="23">
        <f t="shared" ref="AW141:AW143" si="303">IFERROR(AD141/B141,"-")</f>
        <v>6377.7571428571428</v>
      </c>
      <c r="AX141" s="23">
        <f t="shared" si="293"/>
        <v>3759.2013422818791</v>
      </c>
      <c r="AY141" s="23">
        <f t="shared" si="294"/>
        <v>2136.4821428571427</v>
      </c>
      <c r="AZ141" s="23">
        <f t="shared" si="295"/>
        <v>1053.270935960591</v>
      </c>
      <c r="BA141" s="23">
        <f t="shared" si="296"/>
        <v>843.5151515151515</v>
      </c>
      <c r="BB141" s="23">
        <f t="shared" si="297"/>
        <v>661.5825242718447</v>
      </c>
      <c r="BC141" s="23">
        <f t="shared" si="298"/>
        <v>635.4841205211726</v>
      </c>
      <c r="BD141" s="23">
        <f t="shared" si="299"/>
        <v>623.35526315789468</v>
      </c>
      <c r="BE141" s="24">
        <f t="shared" si="300"/>
        <v>1453.921337503007</v>
      </c>
    </row>
    <row r="142" spans="1:57" x14ac:dyDescent="0.25">
      <c r="A142" s="13" t="s">
        <v>11</v>
      </c>
      <c r="B142" s="11">
        <f t="shared" si="291"/>
        <v>74</v>
      </c>
      <c r="C142" s="11">
        <f t="shared" si="291"/>
        <v>56</v>
      </c>
      <c r="D142" s="11">
        <f t="shared" si="291"/>
        <v>39</v>
      </c>
      <c r="E142" s="11">
        <f t="shared" si="291"/>
        <v>18</v>
      </c>
      <c r="F142" s="11">
        <f t="shared" si="291"/>
        <v>9</v>
      </c>
      <c r="G142" s="11">
        <f t="shared" si="291"/>
        <v>34</v>
      </c>
      <c r="H142" s="46">
        <f t="shared" si="291"/>
        <v>68</v>
      </c>
      <c r="I142" s="11">
        <f t="shared" si="291"/>
        <v>14</v>
      </c>
      <c r="J142" s="14">
        <f t="shared" si="301"/>
        <v>312</v>
      </c>
      <c r="AC142" s="13" t="s">
        <v>11</v>
      </c>
      <c r="AD142" s="21">
        <f t="shared" si="292"/>
        <v>477036</v>
      </c>
      <c r="AE142" s="21">
        <f t="shared" si="292"/>
        <v>261461</v>
      </c>
      <c r="AF142" s="21">
        <f t="shared" si="292"/>
        <v>81088</v>
      </c>
      <c r="AG142" s="21">
        <f t="shared" si="292"/>
        <v>23594</v>
      </c>
      <c r="AH142" s="21">
        <f t="shared" si="292"/>
        <v>5500</v>
      </c>
      <c r="AI142" s="21">
        <f t="shared" si="292"/>
        <v>29078</v>
      </c>
      <c r="AJ142" s="37">
        <f t="shared" si="292"/>
        <v>102666</v>
      </c>
      <c r="AK142" s="21">
        <f t="shared" si="292"/>
        <v>8000</v>
      </c>
      <c r="AL142" s="22">
        <f t="shared" si="302"/>
        <v>988423</v>
      </c>
      <c r="AV142" s="13" t="s">
        <v>11</v>
      </c>
      <c r="AW142" s="23">
        <f t="shared" si="303"/>
        <v>6446.4324324324325</v>
      </c>
      <c r="AX142" s="23">
        <f t="shared" si="293"/>
        <v>4668.9464285714284</v>
      </c>
      <c r="AY142" s="23">
        <f t="shared" si="294"/>
        <v>2079.1794871794873</v>
      </c>
      <c r="AZ142" s="23">
        <f t="shared" si="295"/>
        <v>1310.7777777777778</v>
      </c>
      <c r="BA142" s="23">
        <f t="shared" si="296"/>
        <v>611.11111111111109</v>
      </c>
      <c r="BB142" s="23">
        <f t="shared" si="297"/>
        <v>855.23529411764707</v>
      </c>
      <c r="BC142" s="23">
        <f t="shared" si="298"/>
        <v>1509.7941176470588</v>
      </c>
      <c r="BD142" s="23">
        <f t="shared" si="299"/>
        <v>571.42857142857144</v>
      </c>
      <c r="BE142" s="24">
        <f t="shared" si="300"/>
        <v>3168.022435897436</v>
      </c>
    </row>
    <row r="143" spans="1:57" x14ac:dyDescent="0.25">
      <c r="A143" s="13" t="s">
        <v>12</v>
      </c>
      <c r="B143" s="11">
        <f t="shared" si="291"/>
        <v>642</v>
      </c>
      <c r="C143" s="11">
        <f t="shared" si="291"/>
        <v>452</v>
      </c>
      <c r="D143" s="11">
        <f t="shared" si="291"/>
        <v>326</v>
      </c>
      <c r="E143" s="11">
        <f t="shared" si="291"/>
        <v>270</v>
      </c>
      <c r="F143" s="11">
        <f t="shared" si="291"/>
        <v>203</v>
      </c>
      <c r="G143" s="11">
        <f t="shared" si="291"/>
        <v>382</v>
      </c>
      <c r="H143" s="46">
        <f t="shared" si="291"/>
        <v>2682</v>
      </c>
      <c r="I143" s="11">
        <f t="shared" si="291"/>
        <v>172</v>
      </c>
      <c r="J143" s="14">
        <f>SUM(J140:J142)</f>
        <v>5129</v>
      </c>
      <c r="AC143" s="13" t="s">
        <v>12</v>
      </c>
      <c r="AD143" s="21">
        <f>SUM(AD140:AD142)</f>
        <v>4243938</v>
      </c>
      <c r="AE143" s="21">
        <f t="shared" ref="AE143:AK143" si="304">AE26+AE65+AE104</f>
        <v>1834637</v>
      </c>
      <c r="AF143" s="21">
        <f t="shared" si="304"/>
        <v>763968</v>
      </c>
      <c r="AG143" s="21">
        <f t="shared" si="304"/>
        <v>295790</v>
      </c>
      <c r="AH143" s="21">
        <f t="shared" si="304"/>
        <v>162013</v>
      </c>
      <c r="AI143" s="21">
        <f t="shared" si="304"/>
        <v>259257</v>
      </c>
      <c r="AJ143" s="37">
        <f t="shared" si="304"/>
        <v>1768415</v>
      </c>
      <c r="AK143" s="21">
        <f t="shared" si="304"/>
        <v>107000</v>
      </c>
      <c r="AL143" s="22">
        <f>SUM(AL140:AL142)</f>
        <v>9435018</v>
      </c>
      <c r="AV143" s="13" t="s">
        <v>31</v>
      </c>
      <c r="AW143" s="23">
        <f t="shared" si="303"/>
        <v>6610.4953271028035</v>
      </c>
      <c r="AX143" s="23">
        <f t="shared" si="293"/>
        <v>4058.9314159292035</v>
      </c>
      <c r="AY143" s="23">
        <f t="shared" si="294"/>
        <v>2343.4601226993864</v>
      </c>
      <c r="AZ143" s="23">
        <f t="shared" si="295"/>
        <v>1095.5185185185185</v>
      </c>
      <c r="BA143" s="23">
        <f t="shared" si="296"/>
        <v>798.09359605911334</v>
      </c>
      <c r="BB143" s="23">
        <f t="shared" si="297"/>
        <v>678.68324607329839</v>
      </c>
      <c r="BC143" s="23">
        <f t="shared" si="298"/>
        <v>659.36428038777035</v>
      </c>
      <c r="BD143" s="23">
        <f t="shared" si="299"/>
        <v>622.09302325581393</v>
      </c>
      <c r="BE143" s="24">
        <f t="shared" si="300"/>
        <v>1839.5433807759798</v>
      </c>
    </row>
    <row r="144" spans="1:57" x14ac:dyDescent="0.25">
      <c r="A144" s="13"/>
      <c r="B144" s="11"/>
      <c r="C144" s="11"/>
      <c r="D144" s="11"/>
      <c r="E144" s="11"/>
      <c r="F144" s="11"/>
      <c r="G144" s="11"/>
      <c r="H144" s="46"/>
      <c r="I144" s="11"/>
      <c r="J144" s="14"/>
      <c r="AC144" s="13"/>
      <c r="AD144" s="21"/>
      <c r="AE144" s="21"/>
      <c r="AF144" s="21"/>
      <c r="AG144" s="21"/>
      <c r="AH144" s="21"/>
      <c r="AI144" s="21"/>
      <c r="AJ144" s="37"/>
      <c r="AK144" s="21"/>
      <c r="AL144" s="22"/>
      <c r="AV144" s="13"/>
      <c r="AW144" s="23"/>
      <c r="AX144" s="23"/>
      <c r="AY144" s="23"/>
      <c r="AZ144" s="23"/>
      <c r="BA144" s="23"/>
      <c r="BB144" s="23"/>
      <c r="BC144" s="23"/>
      <c r="BD144" s="23"/>
      <c r="BE144" s="24"/>
    </row>
    <row r="145" spans="1:57" x14ac:dyDescent="0.25">
      <c r="A145" s="10" t="s">
        <v>15</v>
      </c>
      <c r="B145" s="11"/>
      <c r="C145" s="11"/>
      <c r="D145" s="11"/>
      <c r="E145" s="11"/>
      <c r="F145" s="11"/>
      <c r="G145" s="11"/>
      <c r="H145" s="46"/>
      <c r="I145" s="11"/>
      <c r="J145" s="14"/>
      <c r="AC145" s="10" t="s">
        <v>15</v>
      </c>
      <c r="AD145" s="21"/>
      <c r="AE145" s="21"/>
      <c r="AF145" s="21"/>
      <c r="AG145" s="21"/>
      <c r="AH145" s="21"/>
      <c r="AI145" s="21"/>
      <c r="AJ145" s="37"/>
      <c r="AK145" s="21"/>
      <c r="AL145" s="22"/>
      <c r="AV145" s="10" t="s">
        <v>15</v>
      </c>
      <c r="AW145" s="23"/>
      <c r="AX145" s="21"/>
      <c r="AY145" s="21"/>
      <c r="AZ145" s="21"/>
      <c r="BA145" s="21"/>
      <c r="BB145" s="21"/>
      <c r="BC145" s="21"/>
      <c r="BD145" s="21"/>
      <c r="BE145" s="22"/>
    </row>
    <row r="146" spans="1:57" x14ac:dyDescent="0.25">
      <c r="A146" s="13" t="s">
        <v>1</v>
      </c>
      <c r="B146" s="11">
        <f t="shared" ref="B146:I149" si="305">B29+B68+B107</f>
        <v>52</v>
      </c>
      <c r="C146" s="11">
        <f t="shared" si="305"/>
        <v>28</v>
      </c>
      <c r="D146" s="11">
        <f t="shared" si="305"/>
        <v>21</v>
      </c>
      <c r="E146" s="11">
        <f t="shared" si="305"/>
        <v>10</v>
      </c>
      <c r="F146" s="11">
        <f t="shared" si="305"/>
        <v>13</v>
      </c>
      <c r="G146" s="11">
        <f t="shared" si="305"/>
        <v>13</v>
      </c>
      <c r="H146" s="46">
        <f t="shared" si="305"/>
        <v>67</v>
      </c>
      <c r="I146" s="11">
        <f t="shared" si="305"/>
        <v>4</v>
      </c>
      <c r="J146" s="14">
        <f>SUM(B146:I146)</f>
        <v>208</v>
      </c>
      <c r="AC146" s="13" t="s">
        <v>1</v>
      </c>
      <c r="AD146" s="21">
        <f t="shared" ref="AD146:AK148" si="306">AD29+AD68+AD107</f>
        <v>327897</v>
      </c>
      <c r="AE146" s="21">
        <f t="shared" si="306"/>
        <v>181895</v>
      </c>
      <c r="AF146" s="21">
        <f t="shared" si="306"/>
        <v>97596</v>
      </c>
      <c r="AG146" s="21">
        <f t="shared" si="306"/>
        <v>15750</v>
      </c>
      <c r="AH146" s="21">
        <f t="shared" si="306"/>
        <v>39292</v>
      </c>
      <c r="AI146" s="21">
        <f t="shared" si="306"/>
        <v>23250</v>
      </c>
      <c r="AJ146" s="37">
        <f t="shared" si="306"/>
        <v>141500</v>
      </c>
      <c r="AK146" s="21">
        <f t="shared" si="306"/>
        <v>7000</v>
      </c>
      <c r="AL146" s="22">
        <f>SUM(AD146:AK146)</f>
        <v>834180</v>
      </c>
      <c r="AV146" s="13" t="s">
        <v>1</v>
      </c>
      <c r="AW146" s="23">
        <f>IFERROR(AD146/B146,"-")</f>
        <v>6305.7115384615381</v>
      </c>
      <c r="AX146" s="23">
        <f t="shared" ref="AX146:AX149" si="307">IFERROR(AE146/C146,"-")</f>
        <v>6496.25</v>
      </c>
      <c r="AY146" s="23">
        <f t="shared" ref="AY146:AY149" si="308">IFERROR(AF146/D146,"-")</f>
        <v>4647.4285714285716</v>
      </c>
      <c r="AZ146" s="23">
        <f t="shared" ref="AZ146:AZ149" si="309">IFERROR(AG146/E146,"-")</f>
        <v>1575</v>
      </c>
      <c r="BA146" s="23">
        <f t="shared" ref="BA146:BA149" si="310">IFERROR(AH146/F146,"-")</f>
        <v>3022.4615384615386</v>
      </c>
      <c r="BB146" s="23">
        <f t="shared" ref="BB146:BB149" si="311">IFERROR(AI146/G146,"-")</f>
        <v>1788.4615384615386</v>
      </c>
      <c r="BC146" s="23">
        <f t="shared" ref="BC146:BC149" si="312">IFERROR(AJ146/H146,"-")</f>
        <v>2111.9402985074626</v>
      </c>
      <c r="BD146" s="23">
        <f t="shared" ref="BD146:BD149" si="313">IFERROR(AK146/I146,"-")</f>
        <v>1750</v>
      </c>
      <c r="BE146" s="24">
        <f t="shared" ref="BE146:BE149" si="314">IFERROR(AL146/J146,"-")</f>
        <v>4010.4807692307691</v>
      </c>
    </row>
    <row r="147" spans="1:57" x14ac:dyDescent="0.25">
      <c r="A147" s="13" t="s">
        <v>0</v>
      </c>
      <c r="B147" s="11">
        <f t="shared" si="305"/>
        <v>271</v>
      </c>
      <c r="C147" s="11">
        <f t="shared" si="305"/>
        <v>201</v>
      </c>
      <c r="D147" s="11">
        <f t="shared" si="305"/>
        <v>168</v>
      </c>
      <c r="E147" s="11">
        <f t="shared" si="305"/>
        <v>133</v>
      </c>
      <c r="F147" s="11">
        <f t="shared" si="305"/>
        <v>127</v>
      </c>
      <c r="G147" s="11">
        <f t="shared" si="305"/>
        <v>216</v>
      </c>
      <c r="H147" s="46">
        <f t="shared" si="305"/>
        <v>2525</v>
      </c>
      <c r="I147" s="11">
        <f t="shared" si="305"/>
        <v>243</v>
      </c>
      <c r="J147" s="14">
        <f t="shared" ref="J147:J148" si="315">SUM(B147:I147)</f>
        <v>3884</v>
      </c>
      <c r="AC147" s="13" t="s">
        <v>0</v>
      </c>
      <c r="AD147" s="21">
        <f t="shared" si="306"/>
        <v>1489201</v>
      </c>
      <c r="AE147" s="21">
        <f t="shared" si="306"/>
        <v>978330</v>
      </c>
      <c r="AF147" s="21">
        <f t="shared" si="306"/>
        <v>557608</v>
      </c>
      <c r="AG147" s="21">
        <f t="shared" si="306"/>
        <v>314812</v>
      </c>
      <c r="AH147" s="21">
        <f t="shared" si="306"/>
        <v>286717</v>
      </c>
      <c r="AI147" s="21">
        <f t="shared" si="306"/>
        <v>426181</v>
      </c>
      <c r="AJ147" s="37">
        <f t="shared" si="306"/>
        <v>5048752</v>
      </c>
      <c r="AK147" s="21">
        <f t="shared" si="306"/>
        <v>483594</v>
      </c>
      <c r="AL147" s="22">
        <f t="shared" ref="AL147:AL148" si="316">SUM(AD147:AK147)</f>
        <v>9585195</v>
      </c>
      <c r="AV147" s="13" t="s">
        <v>0</v>
      </c>
      <c r="AW147" s="23">
        <f t="shared" ref="AW147:AW155" si="317">IFERROR(AD147/B147,"-")</f>
        <v>5495.2066420664205</v>
      </c>
      <c r="AX147" s="23">
        <f t="shared" si="307"/>
        <v>4867.313432835821</v>
      </c>
      <c r="AY147" s="23">
        <f t="shared" si="308"/>
        <v>3319.0952380952381</v>
      </c>
      <c r="AZ147" s="23">
        <f t="shared" si="309"/>
        <v>2367.0075187969924</v>
      </c>
      <c r="BA147" s="23">
        <f t="shared" si="310"/>
        <v>2257.6141732283463</v>
      </c>
      <c r="BB147" s="23">
        <f t="shared" si="311"/>
        <v>1973.0601851851852</v>
      </c>
      <c r="BC147" s="23">
        <f t="shared" si="312"/>
        <v>1999.5057425742575</v>
      </c>
      <c r="BD147" s="23">
        <f t="shared" si="313"/>
        <v>1990.0987654320988</v>
      </c>
      <c r="BE147" s="24">
        <f t="shared" si="314"/>
        <v>2467.8668898043256</v>
      </c>
    </row>
    <row r="148" spans="1:57" x14ac:dyDescent="0.25">
      <c r="A148" s="13" t="s">
        <v>11</v>
      </c>
      <c r="B148" s="11">
        <f t="shared" si="305"/>
        <v>57</v>
      </c>
      <c r="C148" s="11">
        <f t="shared" si="305"/>
        <v>23</v>
      </c>
      <c r="D148" s="11">
        <f t="shared" si="305"/>
        <v>22</v>
      </c>
      <c r="E148" s="11">
        <f t="shared" si="305"/>
        <v>20</v>
      </c>
      <c r="F148" s="11">
        <f t="shared" si="305"/>
        <v>13</v>
      </c>
      <c r="G148" s="11">
        <f t="shared" si="305"/>
        <v>22</v>
      </c>
      <c r="H148" s="46">
        <f t="shared" si="305"/>
        <v>198</v>
      </c>
      <c r="I148" s="11">
        <f t="shared" si="305"/>
        <v>18</v>
      </c>
      <c r="J148" s="14">
        <f t="shared" si="315"/>
        <v>373</v>
      </c>
      <c r="AC148" s="13" t="s">
        <v>11</v>
      </c>
      <c r="AD148" s="21">
        <f t="shared" si="306"/>
        <v>382878</v>
      </c>
      <c r="AE148" s="21">
        <f t="shared" si="306"/>
        <v>110930</v>
      </c>
      <c r="AF148" s="21">
        <f t="shared" si="306"/>
        <v>94807</v>
      </c>
      <c r="AG148" s="21">
        <f t="shared" si="306"/>
        <v>55406</v>
      </c>
      <c r="AH148" s="21">
        <f t="shared" si="306"/>
        <v>35238</v>
      </c>
      <c r="AI148" s="21">
        <f t="shared" si="306"/>
        <v>42000</v>
      </c>
      <c r="AJ148" s="37">
        <f t="shared" si="306"/>
        <v>417000</v>
      </c>
      <c r="AK148" s="21">
        <f t="shared" si="306"/>
        <v>38283</v>
      </c>
      <c r="AL148" s="22">
        <f t="shared" si="316"/>
        <v>1176542</v>
      </c>
      <c r="AV148" s="13" t="s">
        <v>11</v>
      </c>
      <c r="AW148" s="23">
        <f t="shared" si="317"/>
        <v>6717.1578947368425</v>
      </c>
      <c r="AX148" s="23">
        <f t="shared" si="307"/>
        <v>4823.04347826087</v>
      </c>
      <c r="AY148" s="23">
        <f t="shared" si="308"/>
        <v>4309.409090909091</v>
      </c>
      <c r="AZ148" s="23">
        <f t="shared" si="309"/>
        <v>2770.3</v>
      </c>
      <c r="BA148" s="23">
        <f t="shared" si="310"/>
        <v>2710.6153846153848</v>
      </c>
      <c r="BB148" s="23">
        <f t="shared" si="311"/>
        <v>1909.090909090909</v>
      </c>
      <c r="BC148" s="23">
        <f t="shared" si="312"/>
        <v>2106.060606060606</v>
      </c>
      <c r="BD148" s="23">
        <f t="shared" si="313"/>
        <v>2126.8333333333335</v>
      </c>
      <c r="BE148" s="24">
        <f t="shared" si="314"/>
        <v>3154.2680965147451</v>
      </c>
    </row>
    <row r="149" spans="1:57" x14ac:dyDescent="0.25">
      <c r="A149" s="13" t="s">
        <v>12</v>
      </c>
      <c r="B149" s="11">
        <f t="shared" si="305"/>
        <v>380</v>
      </c>
      <c r="C149" s="11">
        <f t="shared" si="305"/>
        <v>252</v>
      </c>
      <c r="D149" s="11">
        <f t="shared" si="305"/>
        <v>211</v>
      </c>
      <c r="E149" s="11">
        <f t="shared" si="305"/>
        <v>163</v>
      </c>
      <c r="F149" s="11">
        <f t="shared" si="305"/>
        <v>153</v>
      </c>
      <c r="G149" s="11">
        <f t="shared" si="305"/>
        <v>251</v>
      </c>
      <c r="H149" s="46">
        <f t="shared" si="305"/>
        <v>2790</v>
      </c>
      <c r="I149" s="11">
        <f t="shared" si="305"/>
        <v>265</v>
      </c>
      <c r="J149" s="14">
        <f>SUM(J146:J148)</f>
        <v>4465</v>
      </c>
      <c r="AC149" s="13" t="s">
        <v>12</v>
      </c>
      <c r="AD149" s="21">
        <f>SUM(AD146:AD148)</f>
        <v>2199976</v>
      </c>
      <c r="AE149" s="21">
        <f t="shared" ref="AE149:AK149" si="318">AE32+AE71+AE110</f>
        <v>1271155</v>
      </c>
      <c r="AF149" s="21">
        <f t="shared" si="318"/>
        <v>750011</v>
      </c>
      <c r="AG149" s="21">
        <f t="shared" si="318"/>
        <v>385968</v>
      </c>
      <c r="AH149" s="21">
        <f t="shared" si="318"/>
        <v>361247</v>
      </c>
      <c r="AI149" s="21">
        <f t="shared" si="318"/>
        <v>491431</v>
      </c>
      <c r="AJ149" s="37">
        <f t="shared" si="318"/>
        <v>5607252</v>
      </c>
      <c r="AK149" s="21">
        <f t="shared" si="318"/>
        <v>528877</v>
      </c>
      <c r="AL149" s="22">
        <f>SUM(AL146:AL148)</f>
        <v>11595917</v>
      </c>
      <c r="AV149" s="13" t="s">
        <v>31</v>
      </c>
      <c r="AW149" s="23">
        <f t="shared" si="317"/>
        <v>5789.4105263157899</v>
      </c>
      <c r="AX149" s="23">
        <f t="shared" si="307"/>
        <v>5044.2658730158728</v>
      </c>
      <c r="AY149" s="23">
        <f t="shared" si="308"/>
        <v>3554.5545023696682</v>
      </c>
      <c r="AZ149" s="23">
        <f t="shared" si="309"/>
        <v>2367.9018404907974</v>
      </c>
      <c r="BA149" s="23">
        <f t="shared" si="310"/>
        <v>2361.0915032679741</v>
      </c>
      <c r="BB149" s="23">
        <f t="shared" si="311"/>
        <v>1957.8924302788844</v>
      </c>
      <c r="BC149" s="23">
        <f t="shared" si="312"/>
        <v>2009.7677419354839</v>
      </c>
      <c r="BD149" s="23">
        <f t="shared" si="313"/>
        <v>1995.7622641509433</v>
      </c>
      <c r="BE149" s="24">
        <f t="shared" si="314"/>
        <v>2597.069876819709</v>
      </c>
    </row>
    <row r="150" spans="1:57" x14ac:dyDescent="0.25">
      <c r="A150" s="13"/>
      <c r="B150" s="11"/>
      <c r="C150" s="11"/>
      <c r="D150" s="11"/>
      <c r="E150" s="11"/>
      <c r="F150" s="11"/>
      <c r="G150" s="11"/>
      <c r="H150" s="46"/>
      <c r="I150" s="11"/>
      <c r="J150" s="14"/>
      <c r="AC150" s="13"/>
      <c r="AD150" s="21"/>
      <c r="AE150" s="21"/>
      <c r="AF150" s="21"/>
      <c r="AG150" s="21"/>
      <c r="AH150" s="21"/>
      <c r="AI150" s="21"/>
      <c r="AJ150" s="37"/>
      <c r="AK150" s="21"/>
      <c r="AL150" s="22"/>
      <c r="AV150" s="13"/>
      <c r="AW150" s="23"/>
      <c r="AX150" s="23"/>
      <c r="AY150" s="23"/>
      <c r="AZ150" s="23"/>
      <c r="BA150" s="23"/>
      <c r="BB150" s="23"/>
      <c r="BC150" s="23"/>
      <c r="BD150" s="23"/>
      <c r="BE150" s="24"/>
    </row>
    <row r="151" spans="1:57" x14ac:dyDescent="0.25">
      <c r="A151" s="15" t="s">
        <v>25</v>
      </c>
      <c r="B151" s="11"/>
      <c r="C151" s="11"/>
      <c r="D151" s="11"/>
      <c r="E151" s="11"/>
      <c r="F151" s="11"/>
      <c r="G151" s="11"/>
      <c r="H151" s="46"/>
      <c r="I151" s="11"/>
      <c r="J151" s="14"/>
      <c r="AC151" s="15" t="s">
        <v>25</v>
      </c>
      <c r="AD151" s="21"/>
      <c r="AE151" s="21"/>
      <c r="AF151" s="21"/>
      <c r="AG151" s="21"/>
      <c r="AH151" s="21"/>
      <c r="AI151" s="21"/>
      <c r="AJ151" s="37"/>
      <c r="AK151" s="21"/>
      <c r="AL151" s="22"/>
      <c r="AV151" s="15" t="s">
        <v>25</v>
      </c>
      <c r="AW151" s="23"/>
      <c r="AX151" s="23"/>
      <c r="AY151" s="23"/>
      <c r="AZ151" s="23"/>
      <c r="BA151" s="23"/>
      <c r="BB151" s="23"/>
      <c r="BC151" s="23"/>
      <c r="BD151" s="23"/>
      <c r="BE151" s="24"/>
    </row>
    <row r="152" spans="1:57" x14ac:dyDescent="0.25">
      <c r="A152" s="13" t="s">
        <v>1</v>
      </c>
      <c r="B152" s="17">
        <f>B122+B128+B134+B140+B146</f>
        <v>1281</v>
      </c>
      <c r="C152" s="17">
        <f t="shared" ref="C152:J152" si="319">C122+C128+C134+C140+C146</f>
        <v>1190</v>
      </c>
      <c r="D152" s="17">
        <f t="shared" si="319"/>
        <v>713</v>
      </c>
      <c r="E152" s="17">
        <f t="shared" si="319"/>
        <v>453</v>
      </c>
      <c r="F152" s="17">
        <f t="shared" si="319"/>
        <v>305</v>
      </c>
      <c r="G152" s="17">
        <f t="shared" si="319"/>
        <v>350</v>
      </c>
      <c r="H152" s="48">
        <f t="shared" si="319"/>
        <v>1074</v>
      </c>
      <c r="I152" s="17">
        <f t="shared" si="319"/>
        <v>14</v>
      </c>
      <c r="J152" s="12">
        <f t="shared" si="319"/>
        <v>5380</v>
      </c>
      <c r="AC152" s="13" t="s">
        <v>1</v>
      </c>
      <c r="AD152" s="21">
        <f>AD122+AD128+AD134+AD140+AD146</f>
        <v>8130113.25</v>
      </c>
      <c r="AE152" s="21">
        <f t="shared" ref="AE152:AL152" si="320">AE122+AE128+AE134+AE140+AE146</f>
        <v>2778022</v>
      </c>
      <c r="AF152" s="21">
        <f t="shared" si="320"/>
        <v>1237883</v>
      </c>
      <c r="AG152" s="21">
        <f t="shared" si="320"/>
        <v>345688</v>
      </c>
      <c r="AH152" s="21">
        <f t="shared" si="320"/>
        <v>209449</v>
      </c>
      <c r="AI152" s="21">
        <f t="shared" si="320"/>
        <v>222621</v>
      </c>
      <c r="AJ152" s="37">
        <f t="shared" si="320"/>
        <v>716930.27</v>
      </c>
      <c r="AK152" s="21">
        <f t="shared" si="320"/>
        <v>13750</v>
      </c>
      <c r="AL152" s="22">
        <f t="shared" si="320"/>
        <v>13654456.52</v>
      </c>
      <c r="AV152" s="13" t="s">
        <v>1</v>
      </c>
      <c r="AW152" s="23">
        <f t="shared" si="317"/>
        <v>6346.6926229508199</v>
      </c>
      <c r="AX152" s="23">
        <f t="shared" ref="AX152:AX155" si="321">IFERROR(AE152/C152,"-")</f>
        <v>2334.4722689075629</v>
      </c>
      <c r="AY152" s="23">
        <f t="shared" ref="AY152:AY155" si="322">IFERROR(AF152/D152,"-")</f>
        <v>1736.1612903225807</v>
      </c>
      <c r="AZ152" s="23">
        <f t="shared" ref="AZ152:AZ155" si="323">IFERROR(AG152/E152,"-")</f>
        <v>763.10816777041941</v>
      </c>
      <c r="BA152" s="23">
        <f t="shared" ref="BA152:BA155" si="324">IFERROR(AH152/F152,"-")</f>
        <v>686.71803278688526</v>
      </c>
      <c r="BB152" s="23">
        <f t="shared" ref="BB152:BB155" si="325">IFERROR(AI152/G152,"-")</f>
        <v>636.05999999999995</v>
      </c>
      <c r="BC152" s="23">
        <f t="shared" ref="BC152:BC155" si="326">IFERROR(AJ152/H152,"-")</f>
        <v>667.53283985102428</v>
      </c>
      <c r="BD152" s="23">
        <f t="shared" ref="BD152:BD155" si="327">IFERROR(AK152/I152,"-")</f>
        <v>982.14285714285711</v>
      </c>
      <c r="BE152" s="24">
        <f t="shared" ref="BE152:BE155" si="328">IFERROR(AL152/J152,"-")</f>
        <v>2538.0030706319703</v>
      </c>
    </row>
    <row r="153" spans="1:57" x14ac:dyDescent="0.25">
      <c r="A153" s="13" t="s">
        <v>0</v>
      </c>
      <c r="B153" s="17">
        <f>B123+B129+B135+B141+B147</f>
        <v>1281</v>
      </c>
      <c r="C153" s="17">
        <f t="shared" ref="C153:J154" si="329">C123+C129+C135+C141+C147</f>
        <v>1537</v>
      </c>
      <c r="D153" s="17">
        <f t="shared" si="329"/>
        <v>1230</v>
      </c>
      <c r="E153" s="17">
        <f t="shared" si="329"/>
        <v>1086</v>
      </c>
      <c r="F153" s="17">
        <f t="shared" si="329"/>
        <v>892</v>
      </c>
      <c r="G153" s="17">
        <f t="shared" si="329"/>
        <v>1531</v>
      </c>
      <c r="H153" s="48">
        <f t="shared" si="329"/>
        <v>10685</v>
      </c>
      <c r="I153" s="17">
        <f t="shared" si="329"/>
        <v>613</v>
      </c>
      <c r="J153" s="12">
        <f t="shared" si="329"/>
        <v>18855</v>
      </c>
      <c r="AC153" s="13" t="s">
        <v>0</v>
      </c>
      <c r="AD153" s="21">
        <f>AD123+AD129+AD135+AD141+AD147</f>
        <v>6999524</v>
      </c>
      <c r="AE153" s="21">
        <f t="shared" ref="AE153:AL154" si="330">AE123+AE129+AE135+AE141+AE147</f>
        <v>4064420.25</v>
      </c>
      <c r="AF153" s="21">
        <f t="shared" si="330"/>
        <v>2016720</v>
      </c>
      <c r="AG153" s="21">
        <f t="shared" si="330"/>
        <v>1098306</v>
      </c>
      <c r="AH153" s="21">
        <f t="shared" si="330"/>
        <v>792804</v>
      </c>
      <c r="AI153" s="21">
        <f t="shared" si="330"/>
        <v>1193279</v>
      </c>
      <c r="AJ153" s="37">
        <f t="shared" si="330"/>
        <v>9891393.5500000007</v>
      </c>
      <c r="AK153" s="21">
        <f t="shared" si="330"/>
        <v>700344</v>
      </c>
      <c r="AL153" s="22">
        <f t="shared" si="330"/>
        <v>26756790.800000001</v>
      </c>
      <c r="AV153" s="13" t="s">
        <v>0</v>
      </c>
      <c r="AW153" s="23">
        <f t="shared" si="317"/>
        <v>5464.109289617486</v>
      </c>
      <c r="AX153" s="23">
        <f t="shared" si="321"/>
        <v>2644.385328562134</v>
      </c>
      <c r="AY153" s="23">
        <f t="shared" si="322"/>
        <v>1639.6097560975609</v>
      </c>
      <c r="AZ153" s="23">
        <f t="shared" si="323"/>
        <v>1011.3314917127071</v>
      </c>
      <c r="BA153" s="23">
        <f t="shared" si="324"/>
        <v>888.79372197309419</v>
      </c>
      <c r="BB153" s="23">
        <f t="shared" si="325"/>
        <v>779.41149575440886</v>
      </c>
      <c r="BC153" s="23">
        <f t="shared" si="326"/>
        <v>925.72705194197476</v>
      </c>
      <c r="BD153" s="23">
        <f t="shared" si="327"/>
        <v>1142.4861337683524</v>
      </c>
      <c r="BE153" s="24">
        <f t="shared" si="328"/>
        <v>1419.0819835587379</v>
      </c>
    </row>
    <row r="154" spans="1:57" x14ac:dyDescent="0.25">
      <c r="A154" s="13" t="s">
        <v>11</v>
      </c>
      <c r="B154" s="17">
        <f>B124+B130+B136+B142+B148</f>
        <v>359</v>
      </c>
      <c r="C154" s="17">
        <f t="shared" si="329"/>
        <v>299</v>
      </c>
      <c r="D154" s="17">
        <f t="shared" si="329"/>
        <v>194</v>
      </c>
      <c r="E154" s="17">
        <f t="shared" si="329"/>
        <v>139</v>
      </c>
      <c r="F154" s="17">
        <f t="shared" si="329"/>
        <v>90</v>
      </c>
      <c r="G154" s="17">
        <f t="shared" si="329"/>
        <v>165</v>
      </c>
      <c r="H154" s="48">
        <f t="shared" si="329"/>
        <v>725</v>
      </c>
      <c r="I154" s="17">
        <f t="shared" si="329"/>
        <v>50</v>
      </c>
      <c r="J154" s="12">
        <f t="shared" si="329"/>
        <v>2021</v>
      </c>
      <c r="AC154" s="13" t="s">
        <v>11</v>
      </c>
      <c r="AD154" s="21">
        <f>AD124+AD130+AD136+AD142+AD148</f>
        <v>2070509</v>
      </c>
      <c r="AE154" s="21">
        <f t="shared" si="330"/>
        <v>797646</v>
      </c>
      <c r="AF154" s="21">
        <f t="shared" si="330"/>
        <v>302547</v>
      </c>
      <c r="AG154" s="21">
        <f t="shared" si="330"/>
        <v>176521</v>
      </c>
      <c r="AH154" s="21">
        <f t="shared" si="330"/>
        <v>76288</v>
      </c>
      <c r="AI154" s="21">
        <f t="shared" si="330"/>
        <v>125689.22</v>
      </c>
      <c r="AJ154" s="37">
        <f t="shared" si="330"/>
        <v>755416</v>
      </c>
      <c r="AK154" s="21">
        <f t="shared" si="330"/>
        <v>56283</v>
      </c>
      <c r="AL154" s="22">
        <f t="shared" si="330"/>
        <v>4360899.22</v>
      </c>
      <c r="AV154" s="13" t="s">
        <v>11</v>
      </c>
      <c r="AW154" s="23">
        <f t="shared" si="317"/>
        <v>5767.4345403899724</v>
      </c>
      <c r="AX154" s="23">
        <f t="shared" si="321"/>
        <v>2667.7123745819399</v>
      </c>
      <c r="AY154" s="23">
        <f t="shared" si="322"/>
        <v>1559.520618556701</v>
      </c>
      <c r="AZ154" s="23">
        <f t="shared" si="323"/>
        <v>1269.9352517985612</v>
      </c>
      <c r="BA154" s="23">
        <f t="shared" si="324"/>
        <v>847.64444444444439</v>
      </c>
      <c r="BB154" s="23">
        <f t="shared" si="325"/>
        <v>761.75284848484853</v>
      </c>
      <c r="BC154" s="23">
        <f t="shared" si="326"/>
        <v>1041.9531034482759</v>
      </c>
      <c r="BD154" s="23">
        <f t="shared" si="327"/>
        <v>1125.6600000000001</v>
      </c>
      <c r="BE154" s="24">
        <f t="shared" si="328"/>
        <v>2157.7927857496288</v>
      </c>
    </row>
    <row r="155" spans="1:57" x14ac:dyDescent="0.25">
      <c r="A155" s="18" t="s">
        <v>18</v>
      </c>
      <c r="B155" s="19">
        <f>B125+B131+B137+B143+B149</f>
        <v>2921</v>
      </c>
      <c r="C155" s="19">
        <f t="shared" ref="C155:I155" si="331">C125+C131+C137+C143+C149</f>
        <v>3026</v>
      </c>
      <c r="D155" s="19">
        <f t="shared" si="331"/>
        <v>2137</v>
      </c>
      <c r="E155" s="19">
        <f t="shared" si="331"/>
        <v>1678</v>
      </c>
      <c r="F155" s="19">
        <f t="shared" si="331"/>
        <v>1287</v>
      </c>
      <c r="G155" s="19">
        <f t="shared" si="331"/>
        <v>2046</v>
      </c>
      <c r="H155" s="49">
        <f t="shared" si="331"/>
        <v>12484</v>
      </c>
      <c r="I155" s="19">
        <f t="shared" si="331"/>
        <v>677</v>
      </c>
      <c r="J155" s="20">
        <f>SUM(B155:I155)</f>
        <v>26256</v>
      </c>
      <c r="AC155" s="18" t="s">
        <v>18</v>
      </c>
      <c r="AD155" s="28">
        <f>AD125+AD131+AD137+AD143+AD149</f>
        <v>17200146.25</v>
      </c>
      <c r="AE155" s="28">
        <f t="shared" ref="AE155:AK155" si="332">AE125+AE131+AE137+AE143+AE149</f>
        <v>7640088.25</v>
      </c>
      <c r="AF155" s="28">
        <f t="shared" si="332"/>
        <v>3557150</v>
      </c>
      <c r="AG155" s="28">
        <f t="shared" si="332"/>
        <v>1620515</v>
      </c>
      <c r="AH155" s="28">
        <f t="shared" si="332"/>
        <v>1078541</v>
      </c>
      <c r="AI155" s="28">
        <f t="shared" si="332"/>
        <v>1541589.22</v>
      </c>
      <c r="AJ155" s="50">
        <f t="shared" si="332"/>
        <v>11363739.82</v>
      </c>
      <c r="AK155" s="28">
        <f t="shared" si="332"/>
        <v>770377</v>
      </c>
      <c r="AL155" s="29">
        <f>SUM(AD155:AK155)</f>
        <v>44772146.539999999</v>
      </c>
      <c r="AV155" s="18" t="s">
        <v>32</v>
      </c>
      <c r="AW155" s="28">
        <f t="shared" si="317"/>
        <v>5888.4444539541255</v>
      </c>
      <c r="AX155" s="28">
        <f t="shared" si="321"/>
        <v>2524.8143588896232</v>
      </c>
      <c r="AY155" s="28">
        <f t="shared" si="322"/>
        <v>1664.5531118390268</v>
      </c>
      <c r="AZ155" s="28">
        <f t="shared" si="323"/>
        <v>965.74195470798566</v>
      </c>
      <c r="BA155" s="28">
        <f t="shared" si="324"/>
        <v>838.02719502719503</v>
      </c>
      <c r="BB155" s="28">
        <f t="shared" si="325"/>
        <v>753.46491691104598</v>
      </c>
      <c r="BC155" s="28">
        <f t="shared" si="326"/>
        <v>910.26432393463631</v>
      </c>
      <c r="BD155" s="28">
        <f t="shared" si="327"/>
        <v>1137.9276218611521</v>
      </c>
      <c r="BE155" s="29">
        <f t="shared" si="328"/>
        <v>1705.215818860451</v>
      </c>
    </row>
    <row r="156" spans="1:57" x14ac:dyDescent="0.25">
      <c r="A156" s="1"/>
      <c r="AL156" s="3"/>
      <c r="BE156" s="3"/>
    </row>
    <row r="157" spans="1:57" x14ac:dyDescent="0.25">
      <c r="J157" s="4"/>
      <c r="K157" s="4"/>
      <c r="L157" s="4"/>
      <c r="M157" s="4"/>
      <c r="N157" s="4"/>
      <c r="O157" s="4"/>
      <c r="P157" s="4"/>
      <c r="Q157" s="45"/>
      <c r="R157" s="4"/>
    </row>
  </sheetData>
  <sheetProtection algorithmName="SHA-512" hashValue="ACSjkNtCZP1zhhOrvrQRTuODabszcFT6q0Zmb1DXRDRm8lm3i3AivG1z9CP3YDAdGErpZBIEUROP0BNE23vTUg==" saltValue="8ehL/2DZB62rbRyRzU8KmA==" spinCount="100000" sheet="1" objects="1" scenarios="1"/>
  <mergeCells count="27">
    <mergeCell ref="AW119:BE119"/>
    <mergeCell ref="A41:A42"/>
    <mergeCell ref="A80:A81"/>
    <mergeCell ref="A2:A3"/>
    <mergeCell ref="A119:A120"/>
    <mergeCell ref="AC119:AC120"/>
    <mergeCell ref="AC2:AC3"/>
    <mergeCell ref="B2:J2"/>
    <mergeCell ref="B41:J41"/>
    <mergeCell ref="B80:J80"/>
    <mergeCell ref="B119:J119"/>
    <mergeCell ref="AD2:AL2"/>
    <mergeCell ref="AD41:AL41"/>
    <mergeCell ref="AD80:AL80"/>
    <mergeCell ref="AD119:AL119"/>
    <mergeCell ref="AV119:AV120"/>
    <mergeCell ref="A1:J1"/>
    <mergeCell ref="AC1:AL1"/>
    <mergeCell ref="AV1:BE1"/>
    <mergeCell ref="AV80:AV81"/>
    <mergeCell ref="AW2:BE2"/>
    <mergeCell ref="AW41:BE41"/>
    <mergeCell ref="AW80:BE80"/>
    <mergeCell ref="AC41:AC42"/>
    <mergeCell ref="AC80:AC81"/>
    <mergeCell ref="AV2:AV3"/>
    <mergeCell ref="AV41:AV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R. Jackson</dc:creator>
  <cp:lastModifiedBy>Jennifer Rogers</cp:lastModifiedBy>
  <dcterms:created xsi:type="dcterms:W3CDTF">2021-05-25T14:13:52Z</dcterms:created>
  <dcterms:modified xsi:type="dcterms:W3CDTF">2021-10-14T15:00:08Z</dcterms:modified>
</cp:coreProperties>
</file>